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0100" windowHeight="9792"/>
  </bookViews>
  <sheets>
    <sheet name="Plan1" sheetId="1" r:id="rId1"/>
    <sheet name="Plan2" sheetId="2" r:id="rId2"/>
    <sheet name="Plan3" sheetId="3" r:id="rId3"/>
  </sheets>
  <externalReferences>
    <externalReference r:id="rId4"/>
    <externalReference r:id="rId5"/>
  </externalReferences>
  <definedNames>
    <definedName name="dat">[1]Conf!$A$2</definedName>
  </definedNames>
  <calcPr calcId="145621"/>
</workbook>
</file>

<file path=xl/calcChain.xml><?xml version="1.0" encoding="utf-8"?>
<calcChain xmlns="http://schemas.openxmlformats.org/spreadsheetml/2006/main">
  <c r="L66" i="1" l="1"/>
  <c r="L65" i="1" s="1"/>
  <c r="K66" i="1"/>
  <c r="K65" i="1" s="1"/>
  <c r="J66" i="1"/>
  <c r="J65" i="1" s="1"/>
  <c r="I66" i="1"/>
  <c r="H66" i="1"/>
  <c r="G66" i="1"/>
  <c r="F66" i="1"/>
  <c r="F65" i="1" s="1"/>
  <c r="E66" i="1"/>
  <c r="E65" i="1" s="1"/>
  <c r="I65" i="1"/>
  <c r="H65" i="1"/>
  <c r="G65" i="1"/>
  <c r="J64" i="1"/>
  <c r="I64" i="1"/>
  <c r="H64" i="1"/>
  <c r="G64" i="1"/>
  <c r="F64" i="1"/>
  <c r="L64" i="1" s="1"/>
  <c r="E64" i="1"/>
  <c r="K64" i="1" s="1"/>
  <c r="J63" i="1"/>
  <c r="I63" i="1"/>
  <c r="H63" i="1"/>
  <c r="G63" i="1"/>
  <c r="F63" i="1"/>
  <c r="L63" i="1" s="1"/>
  <c r="E63" i="1"/>
  <c r="K63" i="1" s="1"/>
  <c r="J62" i="1"/>
  <c r="I62" i="1"/>
  <c r="H62" i="1"/>
  <c r="G62" i="1"/>
  <c r="F62" i="1"/>
  <c r="L62" i="1" s="1"/>
  <c r="E62" i="1"/>
  <c r="K62" i="1" s="1"/>
  <c r="J61" i="1"/>
  <c r="I61" i="1"/>
  <c r="H61" i="1"/>
  <c r="G61" i="1"/>
  <c r="F61" i="1"/>
  <c r="L61" i="1" s="1"/>
  <c r="E61" i="1"/>
  <c r="K61" i="1" s="1"/>
  <c r="J60" i="1"/>
  <c r="I60" i="1"/>
  <c r="H60" i="1"/>
  <c r="G60" i="1"/>
  <c r="F60" i="1"/>
  <c r="L60" i="1" s="1"/>
  <c r="E60" i="1"/>
  <c r="K60" i="1" s="1"/>
  <c r="J59" i="1"/>
  <c r="I59" i="1"/>
  <c r="H59" i="1"/>
  <c r="G59" i="1"/>
  <c r="G57" i="1" s="1"/>
  <c r="F59" i="1"/>
  <c r="L59" i="1" s="1"/>
  <c r="E59" i="1"/>
  <c r="K59" i="1" s="1"/>
  <c r="J58" i="1"/>
  <c r="J57" i="1" s="1"/>
  <c r="I58" i="1"/>
  <c r="I57" i="1" s="1"/>
  <c r="H58" i="1"/>
  <c r="H57" i="1" s="1"/>
  <c r="H67" i="1" s="1"/>
  <c r="G58" i="1"/>
  <c r="F58" i="1"/>
  <c r="L58" i="1" s="1"/>
  <c r="L57" i="1" s="1"/>
  <c r="E58" i="1"/>
  <c r="K58" i="1" s="1"/>
  <c r="F57" i="1"/>
  <c r="F67" i="1" s="1"/>
  <c r="E57" i="1"/>
  <c r="J56" i="1"/>
  <c r="I56" i="1"/>
  <c r="H56" i="1"/>
  <c r="G56" i="1"/>
  <c r="G54" i="1" s="1"/>
  <c r="F56" i="1"/>
  <c r="L56" i="1" s="1"/>
  <c r="E56" i="1"/>
  <c r="K56" i="1" s="1"/>
  <c r="J55" i="1"/>
  <c r="J54" i="1" s="1"/>
  <c r="I55" i="1"/>
  <c r="I54" i="1" s="1"/>
  <c r="H55" i="1"/>
  <c r="H54" i="1" s="1"/>
  <c r="G55" i="1"/>
  <c r="F55" i="1"/>
  <c r="L55" i="1" s="1"/>
  <c r="L54" i="1" s="1"/>
  <c r="E55" i="1"/>
  <c r="K55" i="1" s="1"/>
  <c r="K54" i="1" s="1"/>
  <c r="F54" i="1"/>
  <c r="E54" i="1"/>
  <c r="J53" i="1"/>
  <c r="I53" i="1"/>
  <c r="H53" i="1"/>
  <c r="G53" i="1"/>
  <c r="F53" i="1"/>
  <c r="L53" i="1" s="1"/>
  <c r="E53" i="1"/>
  <c r="K53" i="1" s="1"/>
  <c r="J52" i="1"/>
  <c r="I52" i="1"/>
  <c r="I50" i="1" s="1"/>
  <c r="H52" i="1"/>
  <c r="G52" i="1"/>
  <c r="F52" i="1"/>
  <c r="L52" i="1" s="1"/>
  <c r="E52" i="1"/>
  <c r="K52" i="1" s="1"/>
  <c r="J51" i="1"/>
  <c r="J50" i="1" s="1"/>
  <c r="I51" i="1"/>
  <c r="H51" i="1"/>
  <c r="G51" i="1"/>
  <c r="F51" i="1"/>
  <c r="F50" i="1" s="1"/>
  <c r="E51" i="1"/>
  <c r="E50" i="1" s="1"/>
  <c r="H50" i="1"/>
  <c r="G50" i="1"/>
  <c r="J49" i="1"/>
  <c r="I49" i="1"/>
  <c r="I47" i="1" s="1"/>
  <c r="H49" i="1"/>
  <c r="G49" i="1"/>
  <c r="F49" i="1"/>
  <c r="L49" i="1" s="1"/>
  <c r="E49" i="1"/>
  <c r="K49" i="1" s="1"/>
  <c r="J48" i="1"/>
  <c r="J47" i="1" s="1"/>
  <c r="I48" i="1"/>
  <c r="H48" i="1"/>
  <c r="G48" i="1"/>
  <c r="F48" i="1"/>
  <c r="F47" i="1" s="1"/>
  <c r="E48" i="1"/>
  <c r="E47" i="1" s="1"/>
  <c r="H47" i="1"/>
  <c r="G47" i="1"/>
  <c r="K45" i="1"/>
  <c r="J45" i="1"/>
  <c r="I45" i="1"/>
  <c r="H45" i="1"/>
  <c r="G45" i="1"/>
  <c r="F45" i="1"/>
  <c r="L45" i="1" s="1"/>
  <c r="E45" i="1"/>
  <c r="J44" i="1"/>
  <c r="I44" i="1"/>
  <c r="H44" i="1"/>
  <c r="G44" i="1"/>
  <c r="F44" i="1"/>
  <c r="L44" i="1" s="1"/>
  <c r="E44" i="1"/>
  <c r="K44" i="1" s="1"/>
  <c r="J43" i="1"/>
  <c r="I43" i="1"/>
  <c r="H43" i="1"/>
  <c r="G43" i="1"/>
  <c r="F43" i="1"/>
  <c r="L43" i="1" s="1"/>
  <c r="E43" i="1"/>
  <c r="K43" i="1" s="1"/>
  <c r="J42" i="1"/>
  <c r="I42" i="1"/>
  <c r="H42" i="1"/>
  <c r="G42" i="1"/>
  <c r="F42" i="1"/>
  <c r="L42" i="1" s="1"/>
  <c r="E42" i="1"/>
  <c r="K42" i="1" s="1"/>
  <c r="J41" i="1"/>
  <c r="I41" i="1"/>
  <c r="H41" i="1"/>
  <c r="G41" i="1"/>
  <c r="F41" i="1"/>
  <c r="L41" i="1" s="1"/>
  <c r="E41" i="1"/>
  <c r="K41" i="1" s="1"/>
  <c r="J40" i="1"/>
  <c r="I40" i="1"/>
  <c r="H40" i="1"/>
  <c r="G40" i="1"/>
  <c r="F40" i="1"/>
  <c r="L40" i="1" s="1"/>
  <c r="E40" i="1"/>
  <c r="K40" i="1" s="1"/>
  <c r="J39" i="1"/>
  <c r="I39" i="1"/>
  <c r="H39" i="1"/>
  <c r="G39" i="1"/>
  <c r="F39" i="1"/>
  <c r="L39" i="1" s="1"/>
  <c r="E39" i="1"/>
  <c r="K39" i="1" s="1"/>
  <c r="J38" i="1"/>
  <c r="I38" i="1"/>
  <c r="H38" i="1"/>
  <c r="G38" i="1"/>
  <c r="G36" i="1" s="1"/>
  <c r="F38" i="1"/>
  <c r="L38" i="1" s="1"/>
  <c r="E38" i="1"/>
  <c r="K38" i="1" s="1"/>
  <c r="J37" i="1"/>
  <c r="J36" i="1" s="1"/>
  <c r="I37" i="1"/>
  <c r="I36" i="1" s="1"/>
  <c r="H37" i="1"/>
  <c r="H36" i="1" s="1"/>
  <c r="G37" i="1"/>
  <c r="F37" i="1"/>
  <c r="L37" i="1" s="1"/>
  <c r="L36" i="1" s="1"/>
  <c r="E37" i="1"/>
  <c r="K37" i="1" s="1"/>
  <c r="K36" i="1" s="1"/>
  <c r="F36" i="1"/>
  <c r="E36" i="1"/>
  <c r="J35" i="1"/>
  <c r="I35" i="1"/>
  <c r="H35" i="1"/>
  <c r="G35" i="1"/>
  <c r="F35" i="1"/>
  <c r="L35" i="1" s="1"/>
  <c r="E35" i="1"/>
  <c r="K35" i="1" s="1"/>
  <c r="J34" i="1"/>
  <c r="I34" i="1"/>
  <c r="H34" i="1"/>
  <c r="G34" i="1"/>
  <c r="F34" i="1"/>
  <c r="L34" i="1" s="1"/>
  <c r="E34" i="1"/>
  <c r="K34" i="1" s="1"/>
  <c r="K33" i="1"/>
  <c r="J33" i="1"/>
  <c r="I33" i="1"/>
  <c r="H33" i="1"/>
  <c r="G33" i="1"/>
  <c r="F33" i="1"/>
  <c r="L33" i="1" s="1"/>
  <c r="E33" i="1"/>
  <c r="E31" i="1" s="1"/>
  <c r="J32" i="1"/>
  <c r="I32" i="1"/>
  <c r="H32" i="1"/>
  <c r="H31" i="1" s="1"/>
  <c r="G32" i="1"/>
  <c r="G31" i="1" s="1"/>
  <c r="F32" i="1"/>
  <c r="L32" i="1" s="1"/>
  <c r="E32" i="1"/>
  <c r="K32" i="1" s="1"/>
  <c r="K31" i="1" s="1"/>
  <c r="J31" i="1"/>
  <c r="I31" i="1"/>
  <c r="J30" i="1"/>
  <c r="I30" i="1"/>
  <c r="H30" i="1"/>
  <c r="G30" i="1"/>
  <c r="F30" i="1"/>
  <c r="L30" i="1" s="1"/>
  <c r="E30" i="1"/>
  <c r="E28" i="1" s="1"/>
  <c r="J29" i="1"/>
  <c r="I29" i="1"/>
  <c r="H29" i="1"/>
  <c r="H28" i="1" s="1"/>
  <c r="G29" i="1"/>
  <c r="G28" i="1" s="1"/>
  <c r="F29" i="1"/>
  <c r="L29" i="1" s="1"/>
  <c r="L28" i="1" s="1"/>
  <c r="E29" i="1"/>
  <c r="K29" i="1" s="1"/>
  <c r="J28" i="1"/>
  <c r="I28" i="1"/>
  <c r="J27" i="1"/>
  <c r="I27" i="1"/>
  <c r="H27" i="1"/>
  <c r="G27" i="1"/>
  <c r="F27" i="1"/>
  <c r="L27" i="1" s="1"/>
  <c r="E27" i="1"/>
  <c r="K27" i="1" s="1"/>
  <c r="J26" i="1"/>
  <c r="I26" i="1"/>
  <c r="H26" i="1"/>
  <c r="H25" i="1" s="1"/>
  <c r="G26" i="1"/>
  <c r="G25" i="1" s="1"/>
  <c r="F26" i="1"/>
  <c r="L26" i="1" s="1"/>
  <c r="L25" i="1" s="1"/>
  <c r="E26" i="1"/>
  <c r="K26" i="1" s="1"/>
  <c r="K25" i="1" s="1"/>
  <c r="J25" i="1"/>
  <c r="I25" i="1"/>
  <c r="J24" i="1"/>
  <c r="I24" i="1"/>
  <c r="H24" i="1"/>
  <c r="G24" i="1"/>
  <c r="F24" i="1"/>
  <c r="L24" i="1" s="1"/>
  <c r="E24" i="1"/>
  <c r="K24" i="1" s="1"/>
  <c r="J23" i="1"/>
  <c r="I23" i="1"/>
  <c r="H23" i="1"/>
  <c r="G23" i="1"/>
  <c r="F23" i="1"/>
  <c r="L23" i="1" s="1"/>
  <c r="E23" i="1"/>
  <c r="K23" i="1" s="1"/>
  <c r="J22" i="1"/>
  <c r="I22" i="1"/>
  <c r="H22" i="1"/>
  <c r="G22" i="1"/>
  <c r="F22" i="1"/>
  <c r="L22" i="1" s="1"/>
  <c r="E22" i="1"/>
  <c r="K22" i="1" s="1"/>
  <c r="J21" i="1"/>
  <c r="I21" i="1"/>
  <c r="H21" i="1"/>
  <c r="G21" i="1"/>
  <c r="F21" i="1"/>
  <c r="L21" i="1" s="1"/>
  <c r="E21" i="1"/>
  <c r="K21" i="1" s="1"/>
  <c r="J20" i="1"/>
  <c r="I20" i="1"/>
  <c r="H20" i="1"/>
  <c r="G20" i="1"/>
  <c r="F20" i="1"/>
  <c r="L20" i="1" s="1"/>
  <c r="E20" i="1"/>
  <c r="K20" i="1" s="1"/>
  <c r="J19" i="1"/>
  <c r="I19" i="1"/>
  <c r="H19" i="1"/>
  <c r="G19" i="1"/>
  <c r="F19" i="1"/>
  <c r="L19" i="1" s="1"/>
  <c r="E19" i="1"/>
  <c r="K19" i="1" s="1"/>
  <c r="J18" i="1"/>
  <c r="I18" i="1"/>
  <c r="H18" i="1"/>
  <c r="G18" i="1"/>
  <c r="F18" i="1"/>
  <c r="L18" i="1" s="1"/>
  <c r="E18" i="1"/>
  <c r="K18" i="1" s="1"/>
  <c r="J17" i="1"/>
  <c r="I17" i="1"/>
  <c r="H17" i="1"/>
  <c r="G17" i="1"/>
  <c r="F17" i="1"/>
  <c r="L17" i="1" s="1"/>
  <c r="E17" i="1"/>
  <c r="K17" i="1" s="1"/>
  <c r="J16" i="1"/>
  <c r="I16" i="1"/>
  <c r="H16" i="1"/>
  <c r="G16" i="1"/>
  <c r="F16" i="1"/>
  <c r="L16" i="1" s="1"/>
  <c r="E16" i="1"/>
  <c r="K16" i="1" s="1"/>
  <c r="J15" i="1"/>
  <c r="J14" i="1" s="1"/>
  <c r="I15" i="1"/>
  <c r="I14" i="1" s="1"/>
  <c r="H15" i="1"/>
  <c r="G15" i="1"/>
  <c r="F15" i="1"/>
  <c r="F14" i="1" s="1"/>
  <c r="E15" i="1"/>
  <c r="E14" i="1" s="1"/>
  <c r="H14" i="1"/>
  <c r="G14" i="1"/>
  <c r="J13" i="1"/>
  <c r="I13" i="1"/>
  <c r="H13" i="1"/>
  <c r="G13" i="1"/>
  <c r="F13" i="1"/>
  <c r="L13" i="1" s="1"/>
  <c r="E13" i="1"/>
  <c r="K13" i="1" s="1"/>
  <c r="J12" i="1"/>
  <c r="I12" i="1"/>
  <c r="H12" i="1"/>
  <c r="G12" i="1"/>
  <c r="F12" i="1"/>
  <c r="L12" i="1" s="1"/>
  <c r="E12" i="1"/>
  <c r="K12" i="1" s="1"/>
  <c r="J11" i="1"/>
  <c r="I11" i="1"/>
  <c r="H11" i="1"/>
  <c r="G11" i="1"/>
  <c r="F11" i="1"/>
  <c r="L11" i="1" s="1"/>
  <c r="E11" i="1"/>
  <c r="K11" i="1" s="1"/>
  <c r="J10" i="1"/>
  <c r="I10" i="1"/>
  <c r="H10" i="1"/>
  <c r="G10" i="1"/>
  <c r="F10" i="1"/>
  <c r="L10" i="1" s="1"/>
  <c r="E10" i="1"/>
  <c r="K10" i="1" s="1"/>
  <c r="K9" i="1"/>
  <c r="J9" i="1"/>
  <c r="I9" i="1"/>
  <c r="H9" i="1"/>
  <c r="G9" i="1"/>
  <c r="F9" i="1"/>
  <c r="L9" i="1" s="1"/>
  <c r="E9" i="1"/>
  <c r="J8" i="1"/>
  <c r="I8" i="1"/>
  <c r="H8" i="1"/>
  <c r="G8" i="1"/>
  <c r="F8" i="1"/>
  <c r="L8" i="1" s="1"/>
  <c r="E8" i="1"/>
  <c r="K8" i="1" s="1"/>
  <c r="J7" i="1"/>
  <c r="J6" i="1" s="1"/>
  <c r="I7" i="1"/>
  <c r="I6" i="1" s="1"/>
  <c r="H7" i="1"/>
  <c r="H6" i="1" s="1"/>
  <c r="G7" i="1"/>
  <c r="G6" i="1" s="1"/>
  <c r="F7" i="1"/>
  <c r="L7" i="1" s="1"/>
  <c r="E7" i="1"/>
  <c r="K7" i="1" s="1"/>
  <c r="K6" i="1" s="1"/>
  <c r="F6" i="1"/>
  <c r="E6" i="1"/>
  <c r="C4" i="1"/>
  <c r="L31" i="1" l="1"/>
  <c r="I46" i="1"/>
  <c r="G46" i="1"/>
  <c r="J67" i="1"/>
  <c r="H46" i="1"/>
  <c r="H68" i="1" s="1"/>
  <c r="K57" i="1"/>
  <c r="J46" i="1"/>
  <c r="G67" i="1"/>
  <c r="L6" i="1"/>
  <c r="K28" i="1"/>
  <c r="E67" i="1"/>
  <c r="I67" i="1"/>
  <c r="K15" i="1"/>
  <c r="K14" i="1" s="1"/>
  <c r="K46" i="1" s="1"/>
  <c r="K30" i="1"/>
  <c r="E25" i="1"/>
  <c r="E46" i="1" s="1"/>
  <c r="E68" i="1" s="1"/>
  <c r="K48" i="1"/>
  <c r="K47" i="1" s="1"/>
  <c r="K51" i="1"/>
  <c r="K50" i="1" s="1"/>
  <c r="L15" i="1"/>
  <c r="L14" i="1" s="1"/>
  <c r="L46" i="1" s="1"/>
  <c r="L68" i="1" s="1"/>
  <c r="L48" i="1"/>
  <c r="L47" i="1" s="1"/>
  <c r="L67" i="1" s="1"/>
  <c r="L51" i="1"/>
  <c r="L50" i="1" s="1"/>
  <c r="F25" i="1"/>
  <c r="F28" i="1"/>
  <c r="F31" i="1"/>
  <c r="F46" i="1" s="1"/>
  <c r="F68" i="1" s="1"/>
  <c r="G68" i="1" l="1"/>
  <c r="J68" i="1"/>
  <c r="I68" i="1"/>
  <c r="K67" i="1"/>
  <c r="K68" i="1" s="1"/>
</calcChain>
</file>

<file path=xl/sharedStrings.xml><?xml version="1.0" encoding="utf-8"?>
<sst xmlns="http://schemas.openxmlformats.org/spreadsheetml/2006/main" count="84" uniqueCount="75">
  <si>
    <t>BRASIL</t>
  </si>
  <si>
    <t>IMPORTAÇÃO BRASILEIRA DE LÁCTEOS</t>
  </si>
  <si>
    <t>ANO</t>
  </si>
  <si>
    <t>1º Trimestre</t>
  </si>
  <si>
    <t>Janeiro</t>
  </si>
  <si>
    <t>Fevereiro</t>
  </si>
  <si>
    <t>Março</t>
  </si>
  <si>
    <t>Total</t>
  </si>
  <si>
    <t>PRODUTOS *</t>
  </si>
  <si>
    <t>US$</t>
  </si>
  <si>
    <t>Quant (kg)</t>
  </si>
  <si>
    <t>Leites e Cremes Fluidos</t>
  </si>
  <si>
    <t>Leite UHT GORD &lt; 1% NC/NA</t>
  </si>
  <si>
    <t>Outs leites e cremes GORD  &lt;=1% NC/NA</t>
  </si>
  <si>
    <t>Leite UHT 1% &lt; GORD &lt;= 6% NC/NA</t>
  </si>
  <si>
    <t>Outs leites e cremes 1% &lt; GORD &lt; 6 % NC/NA</t>
  </si>
  <si>
    <t>Leite cont. GORD &gt; 6% NC/NA</t>
  </si>
  <si>
    <t>Creme de Leite UHT GORD &gt; 6% NC/NA</t>
  </si>
  <si>
    <t>Outs cremes de Leite GORD &gt; 6% NC/NA</t>
  </si>
  <si>
    <t>Leites e Cremes Concentrados, Adocicados ou não</t>
  </si>
  <si>
    <t>Leite em pó, GORD &lt;= 1.5% CC/AD</t>
  </si>
  <si>
    <t>Outs. Leites e cremes, em pó, GORD &lt;= 1.5% CC/AD</t>
  </si>
  <si>
    <t>Leite Integral, em pó, GORD &gt;1,5%, CC/NA</t>
  </si>
  <si>
    <t>Leite parc desnat, em pó, GORD &gt;1,5% CC/NA</t>
  </si>
  <si>
    <t>Creme de leite, em pó, GORD &gt;1.5% CC/NA</t>
  </si>
  <si>
    <t>Leite integral, em pó, GORD &gt;1,5%, AD</t>
  </si>
  <si>
    <t>Leite parc. desnat, em pó, GORD &gt;1.5%, AD</t>
  </si>
  <si>
    <t>Creme de leite, em pó, GORD  &gt;1.5% AD</t>
  </si>
  <si>
    <t>Outs leites, cremes de leite CC/NA</t>
  </si>
  <si>
    <t>Outs leites, cremes de leite CC/AD</t>
  </si>
  <si>
    <t>Prods. Ferm./Iogurtes</t>
  </si>
  <si>
    <t>Iogurtes</t>
  </si>
  <si>
    <t>Leitelho, leite, creme de leite coalhados</t>
  </si>
  <si>
    <t>Soro de Leite</t>
  </si>
  <si>
    <t>Soro de leite modificado ou não, mesmo CC/AD</t>
  </si>
  <si>
    <t>Outros produtos constituídos do Leite, mesmo AD</t>
  </si>
  <si>
    <t>Manteiga</t>
  </si>
  <si>
    <t>Pastas de espalhar (BARRAR) de prods proven do leite</t>
  </si>
  <si>
    <t>Óleo de manteiga (BUTTER OIL)</t>
  </si>
  <si>
    <t>Outs GORD provenientes do leite</t>
  </si>
  <si>
    <t>Queijos</t>
  </si>
  <si>
    <t>Queijo tipo mussarela fresco (não curado)</t>
  </si>
  <si>
    <t>Outs queijos frescos (não curados), incl requeijão, etc</t>
  </si>
  <si>
    <t>Queijos ralados ou em pó, de qualquer tipo</t>
  </si>
  <si>
    <t>Queijos  fundidos, exceto ralados ou em pó</t>
  </si>
  <si>
    <t>Queijos de pasta mofada (azul)</t>
  </si>
  <si>
    <t>Queijos cont. UMID &lt; 36% (massa dura)</t>
  </si>
  <si>
    <t>Queijos cont. 36% &lt;= UMID &lt;=46% (massa semidura)</t>
  </si>
  <si>
    <t>Queijos cont. 46% &lt;= UMID &lt; 55% (massa macia)</t>
  </si>
  <si>
    <t>Outros Queijos</t>
  </si>
  <si>
    <t>SUBTOTAL</t>
  </si>
  <si>
    <t>Lactose,Xarope de Lactose</t>
  </si>
  <si>
    <t>Lactose e xarope de lactose, peso &gt;= 99% de Lactose</t>
  </si>
  <si>
    <t>Outras Lactoses e Xaropes de Lactose</t>
  </si>
  <si>
    <t>L. Pó Modificado, Farinha Láctea</t>
  </si>
  <si>
    <t>Leite Modificado, para alimentação de crianças</t>
  </si>
  <si>
    <t>Farinha Láctea</t>
  </si>
  <si>
    <t>Outs preparações aliment de farinhas, etc.</t>
  </si>
  <si>
    <t>Doce de Leite</t>
  </si>
  <si>
    <t>Outros</t>
  </si>
  <si>
    <t>Caseinas, Lactalbuminas</t>
  </si>
  <si>
    <t xml:space="preserve">Caseínas </t>
  </si>
  <si>
    <t>Caseinato de sódio</t>
  </si>
  <si>
    <t>Outros caseinatos e derivados das caseínas</t>
  </si>
  <si>
    <t>Colas de Caseina</t>
  </si>
  <si>
    <t>Lactalbumina</t>
  </si>
  <si>
    <t>Soroalbumina</t>
  </si>
  <si>
    <t>Albuminas e outros derivados das albuminas</t>
  </si>
  <si>
    <t>Coalhos</t>
  </si>
  <si>
    <t>Coalho e seus concentrados</t>
  </si>
  <si>
    <t>TOTAL GERAL</t>
  </si>
  <si>
    <t>Fonte: MDIC</t>
  </si>
  <si>
    <t>* GORD (matéria gorda); NC (não concentrado); NA (não adocicado)</t>
  </si>
  <si>
    <t>Elaboração: TERRA VIVA Consultoria Empresarial LTDA.</t>
  </si>
  <si>
    <t>CC (concentrado); AD(adocicado); UMID (teor de umidade)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</si>
</sst>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</font>
    <font>
      <sz val="8"/>
      <name val="Calibri"/>
      <family val="2"/>
    </font>
    <font>
      <b/>
      <sz val="8"/>
      <name val="Calibri"/>
      <family val="2"/>
    </font>
    <font>
      <b/>
      <sz val="8"/>
      <color indexed="17"/>
      <name val="Calibri"/>
      <family val="2"/>
    </font>
    <font>
      <sz val="9"/>
      <name val="Calibri"/>
      <family val="2"/>
    </font>
    <font>
      <b/>
      <u/>
      <sz val="9"/>
      <name val="Calibri"/>
      <family val="2"/>
    </font>
    <font>
      <i/>
      <sz val="8"/>
      <color indexed="62"/>
      <name val="Calibri"/>
      <family val="2"/>
    </font>
    <font>
      <i/>
      <sz val="8"/>
      <name val="Calibri"/>
      <family val="2"/>
    </font>
    <font>
      <b/>
      <sz val="8"/>
      <color indexed="18"/>
      <name val="Calibri"/>
      <family val="2"/>
    </font>
    <font>
      <b/>
      <i/>
      <vertAlign val="superscript"/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gray0625">
        <fgColor indexed="13"/>
      </patternFill>
    </fill>
    <fill>
      <patternFill patternType="solid">
        <fgColor indexed="26"/>
        <bgColor indexed="64"/>
      </patternFill>
    </fill>
    <fill>
      <patternFill patternType="gray0625">
        <fgColor indexed="27"/>
        <bgColor indexed="26"/>
      </patternFill>
    </fill>
  </fills>
  <borders count="37">
    <border>
      <left/>
      <right/>
      <top/>
      <bottom/>
      <diagonal/>
    </border>
    <border>
      <left style="thin">
        <color indexed="50"/>
      </left>
      <right style="double">
        <color indexed="50"/>
      </right>
      <top style="thin">
        <color indexed="50"/>
      </top>
      <bottom/>
      <diagonal/>
    </border>
    <border>
      <left style="double">
        <color indexed="50"/>
      </left>
      <right/>
      <top style="thin">
        <color indexed="50"/>
      </top>
      <bottom style="thick">
        <color indexed="50"/>
      </bottom>
      <diagonal/>
    </border>
    <border>
      <left/>
      <right style="thin">
        <color indexed="50"/>
      </right>
      <top style="thin">
        <color indexed="50"/>
      </top>
      <bottom style="thick">
        <color indexed="50"/>
      </bottom>
      <diagonal/>
    </border>
    <border>
      <left style="thin">
        <color indexed="50"/>
      </left>
      <right/>
      <top style="thin">
        <color indexed="50"/>
      </top>
      <bottom/>
      <diagonal/>
    </border>
    <border>
      <left/>
      <right/>
      <top style="thin">
        <color indexed="50"/>
      </top>
      <bottom/>
      <diagonal/>
    </border>
    <border>
      <left/>
      <right style="thin">
        <color indexed="50"/>
      </right>
      <top style="thin">
        <color indexed="50"/>
      </top>
      <bottom/>
      <diagonal/>
    </border>
    <border>
      <left style="thin">
        <color indexed="50"/>
      </left>
      <right style="double">
        <color indexed="50"/>
      </right>
      <top/>
      <bottom/>
      <diagonal/>
    </border>
    <border>
      <left style="double">
        <color indexed="50"/>
      </left>
      <right/>
      <top/>
      <bottom style="thin">
        <color indexed="50"/>
      </bottom>
      <diagonal/>
    </border>
    <border>
      <left/>
      <right style="thin">
        <color indexed="50"/>
      </right>
      <top/>
      <bottom style="thin">
        <color indexed="50"/>
      </bottom>
      <diagonal/>
    </border>
    <border>
      <left style="thin">
        <color indexed="50"/>
      </left>
      <right/>
      <top/>
      <bottom style="thick">
        <color indexed="50"/>
      </bottom>
      <diagonal/>
    </border>
    <border>
      <left/>
      <right/>
      <top/>
      <bottom style="thick">
        <color indexed="50"/>
      </bottom>
      <diagonal/>
    </border>
    <border>
      <left/>
      <right style="thin">
        <color indexed="50"/>
      </right>
      <top/>
      <bottom style="thick">
        <color indexed="50"/>
      </bottom>
      <diagonal/>
    </border>
    <border>
      <left style="thin">
        <color indexed="50"/>
      </left>
      <right style="double">
        <color indexed="50"/>
      </right>
      <top/>
      <bottom style="thick">
        <color indexed="50"/>
      </bottom>
      <diagonal/>
    </border>
    <border>
      <left style="double">
        <color indexed="50"/>
      </left>
      <right/>
      <top style="thin">
        <color indexed="50"/>
      </top>
      <bottom style="thin">
        <color indexed="50"/>
      </bottom>
      <diagonal/>
    </border>
    <border>
      <left/>
      <right style="thin">
        <color indexed="50"/>
      </right>
      <top style="thin">
        <color indexed="50"/>
      </top>
      <bottom style="thin">
        <color indexed="50"/>
      </bottom>
      <diagonal/>
    </border>
    <border>
      <left style="thin">
        <color indexed="50"/>
      </left>
      <right/>
      <top style="thick">
        <color indexed="50"/>
      </top>
      <bottom style="thin">
        <color indexed="50"/>
      </bottom>
      <diagonal/>
    </border>
    <border>
      <left/>
      <right style="thin">
        <color indexed="50"/>
      </right>
      <top style="thick">
        <color indexed="50"/>
      </top>
      <bottom style="thin">
        <color indexed="50"/>
      </bottom>
      <diagonal/>
    </border>
    <border>
      <left style="thin">
        <color indexed="50"/>
      </left>
      <right/>
      <top/>
      <bottom style="hair">
        <color indexed="50"/>
      </bottom>
      <diagonal/>
    </border>
    <border>
      <left/>
      <right/>
      <top/>
      <bottom style="hair">
        <color indexed="50"/>
      </bottom>
      <diagonal/>
    </border>
    <border>
      <left/>
      <right style="thin">
        <color indexed="50"/>
      </right>
      <top/>
      <bottom style="hair">
        <color indexed="50"/>
      </bottom>
      <diagonal/>
    </border>
    <border>
      <left style="thin">
        <color indexed="50"/>
      </left>
      <right/>
      <top style="hair">
        <color indexed="50"/>
      </top>
      <bottom/>
      <diagonal/>
    </border>
    <border>
      <left/>
      <right/>
      <top style="hair">
        <color indexed="50"/>
      </top>
      <bottom/>
      <diagonal/>
    </border>
    <border>
      <left style="thin">
        <color indexed="50"/>
      </left>
      <right/>
      <top/>
      <bottom/>
      <diagonal/>
    </border>
    <border>
      <left/>
      <right style="thin">
        <color indexed="50"/>
      </right>
      <top/>
      <bottom/>
      <diagonal/>
    </border>
    <border>
      <left style="thin">
        <color indexed="50"/>
      </left>
      <right/>
      <top/>
      <bottom style="thin">
        <color indexed="50"/>
      </bottom>
      <diagonal/>
    </border>
    <border>
      <left/>
      <right/>
      <top/>
      <bottom style="thin">
        <color indexed="50"/>
      </bottom>
      <diagonal/>
    </border>
    <border>
      <left style="thin">
        <color indexed="50"/>
      </left>
      <right/>
      <top style="thin">
        <color indexed="50"/>
      </top>
      <bottom style="hair">
        <color indexed="50"/>
      </bottom>
      <diagonal/>
    </border>
    <border>
      <left/>
      <right/>
      <top style="thin">
        <color indexed="50"/>
      </top>
      <bottom style="hair">
        <color indexed="50"/>
      </bottom>
      <diagonal/>
    </border>
    <border>
      <left/>
      <right style="thin">
        <color indexed="50"/>
      </right>
      <top style="thin">
        <color indexed="50"/>
      </top>
      <bottom style="hair">
        <color indexed="50"/>
      </bottom>
      <diagonal/>
    </border>
    <border>
      <left style="thin">
        <color indexed="50"/>
      </left>
      <right/>
      <top style="hair">
        <color indexed="50"/>
      </top>
      <bottom style="medium">
        <color indexed="50"/>
      </bottom>
      <diagonal/>
    </border>
    <border>
      <left/>
      <right/>
      <top style="hair">
        <color indexed="50"/>
      </top>
      <bottom style="medium">
        <color indexed="50"/>
      </bottom>
      <diagonal/>
    </border>
    <border>
      <left/>
      <right style="thin">
        <color indexed="50"/>
      </right>
      <top style="hair">
        <color indexed="50"/>
      </top>
      <bottom style="medium">
        <color indexed="50"/>
      </bottom>
      <diagonal/>
    </border>
    <border>
      <left/>
      <right style="thin">
        <color indexed="50"/>
      </right>
      <top style="hair">
        <color indexed="50"/>
      </top>
      <bottom/>
      <diagonal/>
    </border>
    <border>
      <left style="thin">
        <color indexed="50"/>
      </left>
      <right/>
      <top style="medium">
        <color indexed="50"/>
      </top>
      <bottom style="medium">
        <color indexed="50"/>
      </bottom>
      <diagonal/>
    </border>
    <border>
      <left/>
      <right/>
      <top style="medium">
        <color indexed="50"/>
      </top>
      <bottom style="medium">
        <color indexed="50"/>
      </bottom>
      <diagonal/>
    </border>
    <border>
      <left/>
      <right style="thin">
        <color indexed="50"/>
      </right>
      <top style="medium">
        <color indexed="50"/>
      </top>
      <bottom style="medium">
        <color indexed="50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49" fontId="2" fillId="0" borderId="0" xfId="1" applyNumberFormat="1" applyFont="1" applyProtection="1">
      <protection hidden="1"/>
    </xf>
    <xf numFmtId="0" fontId="2" fillId="0" borderId="0" xfId="1" applyFont="1" applyProtection="1">
      <protection hidden="1"/>
    </xf>
    <xf numFmtId="49" fontId="2" fillId="0" borderId="0" xfId="1" applyNumberFormat="1" applyFont="1" applyBorder="1" applyAlignment="1" applyProtection="1">
      <protection hidden="1"/>
    </xf>
    <xf numFmtId="0" fontId="3" fillId="0" borderId="1" xfId="1" applyFont="1" applyBorder="1" applyAlignment="1" applyProtection="1">
      <alignment horizontal="center"/>
      <protection hidden="1"/>
    </xf>
    <xf numFmtId="0" fontId="4" fillId="2" borderId="2" xfId="1" applyFont="1" applyFill="1" applyBorder="1" applyAlignment="1" applyProtection="1">
      <alignment horizontal="center" vertical="center"/>
      <protection hidden="1"/>
    </xf>
    <xf numFmtId="0" fontId="4" fillId="2" borderId="3" xfId="1" applyFont="1" applyFill="1" applyBorder="1" applyAlignment="1" applyProtection="1">
      <alignment horizontal="center" vertical="center"/>
      <protection hidden="1"/>
    </xf>
    <xf numFmtId="0" fontId="5" fillId="3" borderId="4" xfId="1" applyFont="1" applyFill="1" applyBorder="1" applyAlignment="1" applyProtection="1">
      <alignment horizontal="center" vertical="center"/>
      <protection hidden="1"/>
    </xf>
    <xf numFmtId="0" fontId="2" fillId="3" borderId="5" xfId="1" applyFont="1" applyFill="1" applyBorder="1" applyAlignment="1" applyProtection="1">
      <alignment horizontal="center" vertical="center"/>
      <protection hidden="1"/>
    </xf>
    <xf numFmtId="0" fontId="2" fillId="3" borderId="6" xfId="1" applyFont="1" applyFill="1" applyBorder="1" applyAlignment="1" applyProtection="1">
      <alignment horizontal="center" vertical="center"/>
      <protection hidden="1"/>
    </xf>
    <xf numFmtId="0" fontId="6" fillId="0" borderId="0" xfId="1" applyFont="1" applyBorder="1" applyAlignment="1" applyProtection="1">
      <alignment vertical="center"/>
      <protection hidden="1"/>
    </xf>
    <xf numFmtId="0" fontId="2" fillId="0" borderId="0" xfId="1" applyFont="1" applyBorder="1" applyAlignment="1" applyProtection="1">
      <protection hidden="1"/>
    </xf>
    <xf numFmtId="0" fontId="3" fillId="0" borderId="7" xfId="1" applyFont="1" applyBorder="1" applyAlignment="1" applyProtection="1">
      <alignment horizontal="center"/>
      <protection hidden="1"/>
    </xf>
    <xf numFmtId="0" fontId="7" fillId="3" borderId="8" xfId="1" applyFont="1" applyFill="1" applyBorder="1" applyAlignment="1" applyProtection="1">
      <alignment horizontal="center" vertical="center"/>
      <protection hidden="1"/>
    </xf>
    <xf numFmtId="0" fontId="7" fillId="3" borderId="9" xfId="1" applyFont="1" applyFill="1" applyBorder="1" applyAlignment="1" applyProtection="1">
      <alignment horizontal="center" vertical="center"/>
      <protection hidden="1"/>
    </xf>
    <xf numFmtId="0" fontId="5" fillId="3" borderId="10" xfId="1" applyFont="1" applyFill="1" applyBorder="1" applyAlignment="1" applyProtection="1">
      <alignment horizontal="center" vertical="center"/>
      <protection hidden="1"/>
    </xf>
    <xf numFmtId="0" fontId="8" fillId="3" borderId="11" xfId="1" applyFont="1" applyFill="1" applyBorder="1" applyAlignment="1" applyProtection="1">
      <alignment horizontal="center" vertical="center"/>
      <protection hidden="1"/>
    </xf>
    <xf numFmtId="0" fontId="8" fillId="3" borderId="12" xfId="1" applyFont="1" applyFill="1" applyBorder="1" applyAlignment="1" applyProtection="1">
      <alignment horizontal="center" vertical="center"/>
      <protection hidden="1"/>
    </xf>
    <xf numFmtId="49" fontId="2" fillId="0" borderId="0" xfId="1" applyNumberFormat="1" applyFont="1" applyAlignment="1" applyProtection="1">
      <protection hidden="1"/>
    </xf>
    <xf numFmtId="0" fontId="3" fillId="0" borderId="13" xfId="1" applyFont="1" applyBorder="1" applyAlignment="1" applyProtection="1">
      <alignment horizontal="center"/>
      <protection hidden="1"/>
    </xf>
    <xf numFmtId="0" fontId="9" fillId="4" borderId="14" xfId="1" applyFont="1" applyFill="1" applyBorder="1" applyAlignment="1" applyProtection="1">
      <alignment horizontal="center"/>
      <protection hidden="1"/>
    </xf>
    <xf numFmtId="0" fontId="9" fillId="4" borderId="15" xfId="1" applyFont="1" applyFill="1" applyBorder="1" applyAlignment="1" applyProtection="1">
      <alignment horizontal="center"/>
      <protection hidden="1"/>
    </xf>
    <xf numFmtId="0" fontId="3" fillId="0" borderId="16" xfId="1" applyFont="1" applyBorder="1" applyAlignment="1" applyProtection="1">
      <alignment horizontal="center"/>
      <protection locked="0"/>
    </xf>
    <xf numFmtId="0" fontId="3" fillId="0" borderId="17" xfId="1" applyFont="1" applyBorder="1" applyAlignment="1" applyProtection="1">
      <alignment horizontal="center"/>
      <protection locked="0"/>
    </xf>
    <xf numFmtId="0" fontId="2" fillId="0" borderId="0" xfId="1" applyFont="1" applyAlignment="1" applyProtection="1">
      <protection hidden="1"/>
    </xf>
    <xf numFmtId="0" fontId="3" fillId="0" borderId="10" xfId="1" applyFont="1" applyBorder="1" applyAlignment="1" applyProtection="1">
      <alignment horizontal="left" vertical="center"/>
      <protection locked="0"/>
    </xf>
    <xf numFmtId="0" fontId="3" fillId="0" borderId="11" xfId="1" applyFont="1" applyFill="1" applyBorder="1" applyAlignment="1" applyProtection="1">
      <alignment horizontal="left" vertical="center"/>
      <protection locked="0"/>
    </xf>
    <xf numFmtId="0" fontId="3" fillId="0" borderId="12" xfId="1" applyFont="1" applyFill="1" applyBorder="1" applyAlignment="1" applyProtection="1">
      <alignment horizontal="left" vertical="center"/>
      <protection locked="0"/>
    </xf>
    <xf numFmtId="0" fontId="2" fillId="0" borderId="10" xfId="1" applyFont="1" applyBorder="1" applyAlignment="1" applyProtection="1">
      <alignment horizontal="center"/>
      <protection locked="0"/>
    </xf>
    <xf numFmtId="0" fontId="2" fillId="0" borderId="11" xfId="1" applyFont="1" applyBorder="1" applyAlignment="1" applyProtection="1">
      <alignment horizontal="center"/>
      <protection locked="0"/>
    </xf>
    <xf numFmtId="0" fontId="2" fillId="0" borderId="12" xfId="1" applyFont="1" applyBorder="1" applyAlignment="1" applyProtection="1">
      <alignment horizontal="center"/>
      <protection locked="0"/>
    </xf>
    <xf numFmtId="0" fontId="3" fillId="3" borderId="18" xfId="1" applyFont="1" applyFill="1" applyBorder="1" applyProtection="1">
      <protection locked="0"/>
    </xf>
    <xf numFmtId="0" fontId="3" fillId="3" borderId="19" xfId="1" applyFont="1" applyFill="1" applyBorder="1" applyProtection="1">
      <protection locked="0"/>
    </xf>
    <xf numFmtId="3" fontId="3" fillId="3" borderId="18" xfId="1" applyNumberFormat="1" applyFont="1" applyFill="1" applyBorder="1" applyProtection="1">
      <protection locked="0"/>
    </xf>
    <xf numFmtId="3" fontId="3" fillId="3" borderId="19" xfId="1" applyNumberFormat="1" applyFont="1" applyFill="1" applyBorder="1" applyProtection="1">
      <protection locked="0"/>
    </xf>
    <xf numFmtId="3" fontId="3" fillId="3" borderId="20" xfId="1" applyNumberFormat="1" applyFont="1" applyFill="1" applyBorder="1" applyProtection="1">
      <protection locked="0"/>
    </xf>
    <xf numFmtId="0" fontId="2" fillId="0" borderId="21" xfId="1" applyFont="1" applyBorder="1" applyAlignment="1" applyProtection="1">
      <alignment horizontal="right"/>
      <protection locked="0"/>
    </xf>
    <xf numFmtId="0" fontId="2" fillId="0" borderId="22" xfId="1" applyFont="1" applyBorder="1" applyAlignment="1" applyProtection="1">
      <alignment horizontal="right"/>
      <protection locked="0"/>
    </xf>
    <xf numFmtId="0" fontId="2" fillId="0" borderId="0" xfId="1" applyFont="1" applyBorder="1" applyProtection="1">
      <protection locked="0"/>
    </xf>
    <xf numFmtId="3" fontId="2" fillId="0" borderId="23" xfId="1" applyNumberFormat="1" applyFont="1" applyBorder="1" applyProtection="1">
      <protection locked="0"/>
    </xf>
    <xf numFmtId="3" fontId="2" fillId="0" borderId="0" xfId="1" applyNumberFormat="1" applyFont="1" applyBorder="1" applyProtection="1">
      <protection locked="0"/>
    </xf>
    <xf numFmtId="3" fontId="2" fillId="0" borderId="24" xfId="1" applyNumberFormat="1" applyFont="1" applyBorder="1" applyProtection="1">
      <protection locked="0"/>
    </xf>
    <xf numFmtId="3" fontId="2" fillId="0" borderId="0" xfId="1" applyNumberFormat="1" applyFont="1" applyProtection="1">
      <protection hidden="1"/>
    </xf>
    <xf numFmtId="0" fontId="2" fillId="0" borderId="23" xfId="1" applyFont="1" applyBorder="1" applyAlignment="1" applyProtection="1">
      <alignment horizontal="right"/>
      <protection locked="0"/>
    </xf>
    <xf numFmtId="0" fontId="2" fillId="0" borderId="0" xfId="1" applyFont="1" applyBorder="1" applyAlignment="1" applyProtection="1">
      <alignment horizontal="right"/>
      <protection locked="0"/>
    </xf>
    <xf numFmtId="0" fontId="2" fillId="0" borderId="25" xfId="1" applyFont="1" applyBorder="1" applyAlignment="1" applyProtection="1">
      <alignment horizontal="right"/>
      <protection locked="0"/>
    </xf>
    <xf numFmtId="0" fontId="2" fillId="0" borderId="26" xfId="1" applyFont="1" applyBorder="1" applyAlignment="1" applyProtection="1">
      <alignment horizontal="right"/>
      <protection locked="0"/>
    </xf>
    <xf numFmtId="0" fontId="2" fillId="0" borderId="26" xfId="1" applyFont="1" applyBorder="1" applyProtection="1">
      <protection locked="0"/>
    </xf>
    <xf numFmtId="3" fontId="2" fillId="0" borderId="25" xfId="1" applyNumberFormat="1" applyFont="1" applyBorder="1" applyProtection="1">
      <protection locked="0"/>
    </xf>
    <xf numFmtId="3" fontId="2" fillId="0" borderId="26" xfId="1" applyNumberFormat="1" applyFont="1" applyBorder="1" applyProtection="1">
      <protection locked="0"/>
    </xf>
    <xf numFmtId="3" fontId="2" fillId="0" borderId="9" xfId="1" applyNumberFormat="1" applyFont="1" applyBorder="1" applyProtection="1">
      <protection locked="0"/>
    </xf>
    <xf numFmtId="0" fontId="3" fillId="3" borderId="27" xfId="1" applyFont="1" applyFill="1" applyBorder="1" applyProtection="1">
      <protection locked="0"/>
    </xf>
    <xf numFmtId="0" fontId="3" fillId="3" borderId="28" xfId="1" applyFont="1" applyFill="1" applyBorder="1" applyProtection="1">
      <protection locked="0"/>
    </xf>
    <xf numFmtId="3" fontId="3" fillId="3" borderId="27" xfId="1" applyNumberFormat="1" applyFont="1" applyFill="1" applyBorder="1" applyProtection="1">
      <protection locked="0"/>
    </xf>
    <xf numFmtId="3" fontId="3" fillId="3" borderId="28" xfId="1" applyNumberFormat="1" applyFont="1" applyFill="1" applyBorder="1" applyProtection="1">
      <protection locked="0"/>
    </xf>
    <xf numFmtId="3" fontId="3" fillId="3" borderId="29" xfId="1" applyNumberFormat="1" applyFont="1" applyFill="1" applyBorder="1" applyProtection="1">
      <protection locked="0"/>
    </xf>
    <xf numFmtId="0" fontId="3" fillId="0" borderId="0" xfId="1" applyFont="1" applyProtection="1">
      <protection hidden="1"/>
    </xf>
    <xf numFmtId="0" fontId="3" fillId="3" borderId="30" xfId="1" applyFont="1" applyFill="1" applyBorder="1" applyProtection="1">
      <protection locked="0"/>
    </xf>
    <xf numFmtId="0" fontId="3" fillId="3" borderId="31" xfId="1" applyFont="1" applyFill="1" applyBorder="1" applyProtection="1">
      <protection locked="0"/>
    </xf>
    <xf numFmtId="3" fontId="3" fillId="3" borderId="30" xfId="1" applyNumberFormat="1" applyFont="1" applyFill="1" applyBorder="1" applyProtection="1">
      <protection locked="0"/>
    </xf>
    <xf numFmtId="3" fontId="3" fillId="3" borderId="31" xfId="1" applyNumberFormat="1" applyFont="1" applyFill="1" applyBorder="1" applyProtection="1">
      <protection locked="0"/>
    </xf>
    <xf numFmtId="3" fontId="3" fillId="3" borderId="32" xfId="1" applyNumberFormat="1" applyFont="1" applyFill="1" applyBorder="1" applyProtection="1">
      <protection locked="0"/>
    </xf>
    <xf numFmtId="0" fontId="3" fillId="3" borderId="21" xfId="1" applyFont="1" applyFill="1" applyBorder="1" applyProtection="1">
      <protection locked="0"/>
    </xf>
    <xf numFmtId="0" fontId="3" fillId="3" borderId="22" xfId="1" applyFont="1" applyFill="1" applyBorder="1" applyProtection="1">
      <protection locked="0"/>
    </xf>
    <xf numFmtId="3" fontId="3" fillId="3" borderId="21" xfId="1" applyNumberFormat="1" applyFont="1" applyFill="1" applyBorder="1" applyProtection="1">
      <protection locked="0"/>
    </xf>
    <xf numFmtId="3" fontId="3" fillId="3" borderId="22" xfId="1" applyNumberFormat="1" applyFont="1" applyFill="1" applyBorder="1" applyProtection="1">
      <protection locked="0"/>
    </xf>
    <xf numFmtId="3" fontId="3" fillId="3" borderId="33" xfId="1" applyNumberFormat="1" applyFont="1" applyFill="1" applyBorder="1" applyProtection="1">
      <protection locked="0"/>
    </xf>
    <xf numFmtId="0" fontId="3" fillId="3" borderId="34" xfId="1" applyFont="1" applyFill="1" applyBorder="1" applyProtection="1">
      <protection locked="0"/>
    </xf>
    <xf numFmtId="0" fontId="3" fillId="3" borderId="35" xfId="1" applyFont="1" applyFill="1" applyBorder="1" applyProtection="1">
      <protection locked="0"/>
    </xf>
    <xf numFmtId="3" fontId="3" fillId="3" borderId="34" xfId="1" applyNumberFormat="1" applyFont="1" applyFill="1" applyBorder="1" applyProtection="1">
      <protection locked="0"/>
    </xf>
    <xf numFmtId="3" fontId="3" fillId="3" borderId="35" xfId="1" applyNumberFormat="1" applyFont="1" applyFill="1" applyBorder="1" applyProtection="1">
      <protection locked="0"/>
    </xf>
    <xf numFmtId="3" fontId="3" fillId="3" borderId="36" xfId="1" applyNumberFormat="1" applyFont="1" applyFill="1" applyBorder="1" applyProtection="1">
      <protection locked="0"/>
    </xf>
    <xf numFmtId="0" fontId="8" fillId="0" borderId="4" xfId="1" applyFont="1" applyBorder="1" applyAlignment="1" applyProtection="1">
      <alignment vertical="center"/>
      <protection locked="0"/>
    </xf>
    <xf numFmtId="0" fontId="8" fillId="0" borderId="5" xfId="1" applyFont="1" applyBorder="1" applyAlignment="1" applyProtection="1">
      <alignment vertical="center"/>
      <protection locked="0"/>
    </xf>
    <xf numFmtId="0" fontId="10" fillId="0" borderId="5" xfId="1" applyFont="1" applyFill="1" applyBorder="1" applyAlignment="1" applyProtection="1">
      <alignment vertical="center"/>
      <protection locked="0"/>
    </xf>
    <xf numFmtId="0" fontId="8" fillId="0" borderId="6" xfId="1" applyFont="1" applyBorder="1" applyAlignment="1" applyProtection="1">
      <alignment vertical="center"/>
      <protection locked="0"/>
    </xf>
    <xf numFmtId="0" fontId="8" fillId="0" borderId="25" xfId="1" applyFont="1" applyBorder="1" applyAlignment="1" applyProtection="1">
      <alignment vertical="center"/>
      <protection locked="0"/>
    </xf>
    <xf numFmtId="0" fontId="8" fillId="0" borderId="26" xfId="1" applyFont="1" applyBorder="1" applyAlignment="1" applyProtection="1">
      <alignment vertical="center"/>
      <protection locked="0"/>
    </xf>
    <xf numFmtId="0" fontId="10" fillId="0" borderId="26" xfId="1" applyFont="1" applyFill="1" applyBorder="1" applyAlignment="1" applyProtection="1">
      <alignment vertical="center"/>
      <protection locked="0"/>
    </xf>
    <xf numFmtId="0" fontId="8" fillId="0" borderId="9" xfId="1" applyFont="1" applyBorder="1" applyAlignment="1" applyProtection="1">
      <alignment vertical="center"/>
      <protection locked="0"/>
    </xf>
  </cellXfs>
  <cellStyles count="2">
    <cellStyle name="Normal" xfId="0" builtinId="0"/>
    <cellStyle name="Normal_IMPLAC - EquivLeite (MENSAL-2007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99060</xdr:colOff>
      <xdr:row>1</xdr:row>
      <xdr:rowOff>76200</xdr:rowOff>
    </xdr:from>
    <xdr:to>
      <xdr:col>2</xdr:col>
      <xdr:colOff>0</xdr:colOff>
      <xdr:row>3</xdr:row>
      <xdr:rowOff>106680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205740"/>
          <a:ext cx="196596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99CC00" mc:Ignorable="a14" a14:legacySpreadsheetColorIndex="5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balho/Aliceweb/BDIMP/2011/SiteIMP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balho/Aliceweb/BDIMP/2011/RG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"/>
      <sheetName val="TR1"/>
      <sheetName val="TR2"/>
      <sheetName val="TR3"/>
      <sheetName val="TR4"/>
      <sheetName val="NCM"/>
      <sheetName val="Preços Litro"/>
      <sheetName val="Preços kg"/>
      <sheetName val="IMPComp"/>
      <sheetName val="ClasImp"/>
    </sheetNames>
    <sheetDataSet>
      <sheetData sheetId="0">
        <row r="2">
          <cell r="A2" t="str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"/>
      <sheetName val="IMP10"/>
      <sheetName val="EXP10"/>
      <sheetName val="IMP11"/>
      <sheetName val="EXP11"/>
      <sheetName val="REI10"/>
      <sheetName val="REE10"/>
      <sheetName val="REI11"/>
      <sheetName val="REE11"/>
      <sheetName val="Parâmetros"/>
      <sheetName val="Est Site e Selectus"/>
    </sheetNames>
    <sheetDataSet>
      <sheetData sheetId="0"/>
      <sheetData sheetId="1"/>
      <sheetData sheetId="2"/>
      <sheetData sheetId="3">
        <row r="7">
          <cell r="E7">
            <v>0</v>
          </cell>
          <cell r="F7">
            <v>0</v>
          </cell>
          <cell r="H7">
            <v>6473</v>
          </cell>
          <cell r="I7">
            <v>6192</v>
          </cell>
          <cell r="K7">
            <v>0</v>
          </cell>
          <cell r="L7">
            <v>0</v>
          </cell>
        </row>
        <row r="8">
          <cell r="E8">
            <v>0</v>
          </cell>
          <cell r="F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H9">
            <v>47252</v>
          </cell>
          <cell r="I9">
            <v>62002</v>
          </cell>
          <cell r="K9">
            <v>69552</v>
          </cell>
          <cell r="L9">
            <v>102340</v>
          </cell>
        </row>
        <row r="10">
          <cell r="E10">
            <v>0</v>
          </cell>
          <cell r="F10">
            <v>0</v>
          </cell>
          <cell r="H10">
            <v>0</v>
          </cell>
          <cell r="I10">
            <v>0</v>
          </cell>
          <cell r="K10">
            <v>0</v>
          </cell>
          <cell r="L10">
            <v>0</v>
          </cell>
        </row>
        <row r="11">
          <cell r="E11">
            <v>3493</v>
          </cell>
          <cell r="F11">
            <v>76</v>
          </cell>
          <cell r="H11">
            <v>3501</v>
          </cell>
          <cell r="I11">
            <v>76</v>
          </cell>
          <cell r="K11">
            <v>3471</v>
          </cell>
          <cell r="L11">
            <v>76</v>
          </cell>
        </row>
        <row r="12">
          <cell r="E12">
            <v>0</v>
          </cell>
          <cell r="F12">
            <v>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H13">
            <v>0</v>
          </cell>
          <cell r="I13">
            <v>0</v>
          </cell>
          <cell r="K13">
            <v>0</v>
          </cell>
          <cell r="L13">
            <v>0</v>
          </cell>
        </row>
        <row r="15">
          <cell r="E15">
            <v>4833712</v>
          </cell>
          <cell r="F15">
            <v>1407290</v>
          </cell>
          <cell r="H15">
            <v>7422143</v>
          </cell>
          <cell r="I15">
            <v>2182290</v>
          </cell>
          <cell r="K15">
            <v>4283226</v>
          </cell>
          <cell r="L15">
            <v>1257290</v>
          </cell>
        </row>
        <row r="16">
          <cell r="E16">
            <v>1422211</v>
          </cell>
          <cell r="F16">
            <v>447600</v>
          </cell>
          <cell r="H16">
            <v>4217023</v>
          </cell>
          <cell r="I16">
            <v>1185400</v>
          </cell>
          <cell r="K16">
            <v>2775808</v>
          </cell>
          <cell r="L16">
            <v>727800</v>
          </cell>
        </row>
        <row r="17">
          <cell r="E17">
            <v>26629788</v>
          </cell>
          <cell r="F17">
            <v>7358118</v>
          </cell>
          <cell r="H17">
            <v>21619549</v>
          </cell>
          <cell r="I17">
            <v>5847426</v>
          </cell>
          <cell r="K17">
            <v>11178460</v>
          </cell>
          <cell r="L17">
            <v>3017190</v>
          </cell>
        </row>
        <row r="18">
          <cell r="E18">
            <v>0</v>
          </cell>
          <cell r="F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F19">
            <v>0</v>
          </cell>
          <cell r="H19">
            <v>0</v>
          </cell>
          <cell r="I19">
            <v>0</v>
          </cell>
          <cell r="K19">
            <v>0</v>
          </cell>
          <cell r="L19">
            <v>0</v>
          </cell>
        </row>
        <row r="20">
          <cell r="E20">
            <v>0</v>
          </cell>
          <cell r="F20">
            <v>0</v>
          </cell>
          <cell r="H20">
            <v>0</v>
          </cell>
          <cell r="I20">
            <v>0</v>
          </cell>
          <cell r="K20">
            <v>0</v>
          </cell>
          <cell r="L20">
            <v>0</v>
          </cell>
        </row>
        <row r="21">
          <cell r="E21">
            <v>0</v>
          </cell>
          <cell r="F21">
            <v>0</v>
          </cell>
          <cell r="H21">
            <v>192400</v>
          </cell>
          <cell r="I21">
            <v>52000</v>
          </cell>
          <cell r="K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H22">
            <v>0</v>
          </cell>
          <cell r="I22">
            <v>0</v>
          </cell>
          <cell r="K22">
            <v>0</v>
          </cell>
          <cell r="L22">
            <v>0</v>
          </cell>
        </row>
        <row r="23">
          <cell r="E23">
            <v>0</v>
          </cell>
          <cell r="F23">
            <v>0</v>
          </cell>
          <cell r="H23">
            <v>0</v>
          </cell>
          <cell r="I23">
            <v>0</v>
          </cell>
          <cell r="K23">
            <v>0</v>
          </cell>
          <cell r="L23">
            <v>0</v>
          </cell>
        </row>
        <row r="24">
          <cell r="E24">
            <v>0</v>
          </cell>
          <cell r="F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H26">
            <v>0</v>
          </cell>
          <cell r="I26">
            <v>0</v>
          </cell>
          <cell r="K26">
            <v>0</v>
          </cell>
          <cell r="L26">
            <v>0</v>
          </cell>
        </row>
        <row r="27">
          <cell r="E27">
            <v>17143</v>
          </cell>
          <cell r="F27">
            <v>3558</v>
          </cell>
          <cell r="H27">
            <v>100716</v>
          </cell>
          <cell r="I27">
            <v>32000</v>
          </cell>
          <cell r="K27">
            <v>1716</v>
          </cell>
          <cell r="L27">
            <v>1325</v>
          </cell>
        </row>
        <row r="29">
          <cell r="E29">
            <v>2629382</v>
          </cell>
          <cell r="F29">
            <v>1773000</v>
          </cell>
          <cell r="H29">
            <v>2397275</v>
          </cell>
          <cell r="I29">
            <v>2073000</v>
          </cell>
          <cell r="K29">
            <v>3251724</v>
          </cell>
          <cell r="L29">
            <v>1768025</v>
          </cell>
        </row>
        <row r="30">
          <cell r="E30">
            <v>507048</v>
          </cell>
          <cell r="F30">
            <v>113750</v>
          </cell>
          <cell r="H30">
            <v>766700</v>
          </cell>
          <cell r="I30">
            <v>167425</v>
          </cell>
          <cell r="K30">
            <v>936827</v>
          </cell>
          <cell r="L30">
            <v>178305</v>
          </cell>
        </row>
        <row r="32">
          <cell r="E32">
            <v>209166</v>
          </cell>
          <cell r="F32">
            <v>50572</v>
          </cell>
          <cell r="H32">
            <v>233520</v>
          </cell>
          <cell r="I32">
            <v>56784</v>
          </cell>
          <cell r="K32">
            <v>281067</v>
          </cell>
          <cell r="L32">
            <v>53711</v>
          </cell>
        </row>
        <row r="33">
          <cell r="E33">
            <v>40858</v>
          </cell>
          <cell r="F33">
            <v>7284</v>
          </cell>
          <cell r="H33">
            <v>1025</v>
          </cell>
          <cell r="I33">
            <v>94</v>
          </cell>
          <cell r="K33">
            <v>40162</v>
          </cell>
          <cell r="L33">
            <v>7414</v>
          </cell>
        </row>
        <row r="34">
          <cell r="E34">
            <v>26112</v>
          </cell>
          <cell r="F34">
            <v>5120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</row>
        <row r="35">
          <cell r="E35">
            <v>0</v>
          </cell>
          <cell r="F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</row>
        <row r="37">
          <cell r="E37">
            <v>6040435</v>
          </cell>
          <cell r="F37">
            <v>1467378</v>
          </cell>
          <cell r="H37">
            <v>4411788</v>
          </cell>
          <cell r="I37">
            <v>1041100</v>
          </cell>
          <cell r="K37">
            <v>3538824</v>
          </cell>
          <cell r="L37">
            <v>812677</v>
          </cell>
        </row>
        <row r="38">
          <cell r="E38">
            <v>10815</v>
          </cell>
          <cell r="F38">
            <v>695</v>
          </cell>
          <cell r="H38">
            <v>5467</v>
          </cell>
          <cell r="I38">
            <v>455</v>
          </cell>
          <cell r="K38">
            <v>5079</v>
          </cell>
          <cell r="L38">
            <v>402</v>
          </cell>
        </row>
        <row r="39">
          <cell r="E39">
            <v>402331</v>
          </cell>
          <cell r="F39">
            <v>49641</v>
          </cell>
          <cell r="H39">
            <v>99113</v>
          </cell>
          <cell r="I39">
            <v>11705</v>
          </cell>
          <cell r="K39">
            <v>192367</v>
          </cell>
          <cell r="L39">
            <v>23646</v>
          </cell>
        </row>
        <row r="40">
          <cell r="E40">
            <v>41494</v>
          </cell>
          <cell r="F40">
            <v>13956</v>
          </cell>
          <cell r="H40">
            <v>220584</v>
          </cell>
          <cell r="I40">
            <v>30080</v>
          </cell>
          <cell r="K40">
            <v>372634</v>
          </cell>
          <cell r="L40">
            <v>31596</v>
          </cell>
        </row>
        <row r="41">
          <cell r="E41">
            <v>287284</v>
          </cell>
          <cell r="F41">
            <v>43513</v>
          </cell>
          <cell r="H41">
            <v>382139</v>
          </cell>
          <cell r="I41">
            <v>58949</v>
          </cell>
          <cell r="K41">
            <v>542082</v>
          </cell>
          <cell r="L41">
            <v>82614</v>
          </cell>
        </row>
        <row r="42">
          <cell r="E42">
            <v>1388472</v>
          </cell>
          <cell r="F42">
            <v>191124</v>
          </cell>
          <cell r="H42">
            <v>1470018</v>
          </cell>
          <cell r="I42">
            <v>205254</v>
          </cell>
          <cell r="K42">
            <v>1746653</v>
          </cell>
          <cell r="L42">
            <v>222227</v>
          </cell>
        </row>
        <row r="43">
          <cell r="E43">
            <v>6395577</v>
          </cell>
          <cell r="F43">
            <v>1456419</v>
          </cell>
          <cell r="H43">
            <v>5070416</v>
          </cell>
          <cell r="I43">
            <v>1112751</v>
          </cell>
          <cell r="K43">
            <v>2654661</v>
          </cell>
          <cell r="L43">
            <v>499773</v>
          </cell>
        </row>
        <row r="44">
          <cell r="E44">
            <v>285532</v>
          </cell>
          <cell r="F44">
            <v>91480</v>
          </cell>
          <cell r="H44">
            <v>236289</v>
          </cell>
          <cell r="I44">
            <v>75186</v>
          </cell>
          <cell r="K44">
            <v>572620</v>
          </cell>
          <cell r="L44">
            <v>106367</v>
          </cell>
        </row>
        <row r="45">
          <cell r="E45">
            <v>332867</v>
          </cell>
          <cell r="F45">
            <v>60786</v>
          </cell>
          <cell r="H45">
            <v>115418</v>
          </cell>
          <cell r="I45">
            <v>11363</v>
          </cell>
          <cell r="K45">
            <v>181326</v>
          </cell>
          <cell r="L45">
            <v>19874</v>
          </cell>
        </row>
        <row r="48">
          <cell r="E48">
            <v>1840804</v>
          </cell>
          <cell r="F48">
            <v>1295559</v>
          </cell>
          <cell r="H48">
            <v>1271275</v>
          </cell>
          <cell r="I48">
            <v>965155</v>
          </cell>
          <cell r="K48">
            <v>1403086</v>
          </cell>
          <cell r="L48">
            <v>790984</v>
          </cell>
        </row>
        <row r="49">
          <cell r="E49">
            <v>950750</v>
          </cell>
          <cell r="F49">
            <v>1084000</v>
          </cell>
          <cell r="H49">
            <v>1879713</v>
          </cell>
          <cell r="I49">
            <v>1711590</v>
          </cell>
          <cell r="K49">
            <v>697928</v>
          </cell>
          <cell r="L49">
            <v>802558</v>
          </cell>
        </row>
        <row r="51">
          <cell r="E51">
            <v>0</v>
          </cell>
          <cell r="F51">
            <v>0</v>
          </cell>
          <cell r="H51">
            <v>337557</v>
          </cell>
          <cell r="I51">
            <v>71146</v>
          </cell>
          <cell r="K51">
            <v>158891</v>
          </cell>
          <cell r="L51">
            <v>37680</v>
          </cell>
        </row>
        <row r="52">
          <cell r="E52">
            <v>0</v>
          </cell>
          <cell r="F52">
            <v>0</v>
          </cell>
          <cell r="H52">
            <v>0</v>
          </cell>
          <cell r="I52">
            <v>0</v>
          </cell>
          <cell r="K52">
            <v>0</v>
          </cell>
          <cell r="L52">
            <v>0</v>
          </cell>
        </row>
        <row r="53">
          <cell r="E53">
            <v>790374</v>
          </cell>
          <cell r="F53">
            <v>172062</v>
          </cell>
          <cell r="H53">
            <v>486643</v>
          </cell>
          <cell r="I53">
            <v>94709</v>
          </cell>
          <cell r="K53">
            <v>958762</v>
          </cell>
          <cell r="L53">
            <v>205820</v>
          </cell>
        </row>
        <row r="55">
          <cell r="E55">
            <v>551971</v>
          </cell>
          <cell r="F55">
            <v>151072</v>
          </cell>
          <cell r="H55">
            <v>539604</v>
          </cell>
          <cell r="I55">
            <v>171990</v>
          </cell>
          <cell r="K55">
            <v>425684</v>
          </cell>
          <cell r="L55">
            <v>107787</v>
          </cell>
        </row>
        <row r="56">
          <cell r="E56">
            <v>9869520</v>
          </cell>
          <cell r="F56">
            <v>1284755</v>
          </cell>
          <cell r="H56">
            <v>7064495</v>
          </cell>
          <cell r="I56">
            <v>955511</v>
          </cell>
          <cell r="K56">
            <v>4815386</v>
          </cell>
          <cell r="L56">
            <v>719088</v>
          </cell>
        </row>
        <row r="58">
          <cell r="E58">
            <v>874903</v>
          </cell>
          <cell r="F58">
            <v>100459</v>
          </cell>
          <cell r="H58">
            <v>622613</v>
          </cell>
          <cell r="I58">
            <v>72350</v>
          </cell>
          <cell r="K58">
            <v>801718</v>
          </cell>
          <cell r="L58">
            <v>95003</v>
          </cell>
        </row>
        <row r="59">
          <cell r="E59">
            <v>418692</v>
          </cell>
          <cell r="F59">
            <v>44400</v>
          </cell>
          <cell r="H59">
            <v>817798</v>
          </cell>
          <cell r="I59">
            <v>89710</v>
          </cell>
          <cell r="K59">
            <v>918400</v>
          </cell>
          <cell r="L59">
            <v>100300</v>
          </cell>
        </row>
        <row r="60">
          <cell r="E60">
            <v>242535</v>
          </cell>
          <cell r="F60">
            <v>16236</v>
          </cell>
          <cell r="H60">
            <v>215937</v>
          </cell>
          <cell r="I60">
            <v>16800</v>
          </cell>
          <cell r="K60">
            <v>765734</v>
          </cell>
          <cell r="L60">
            <v>61897</v>
          </cell>
        </row>
        <row r="61">
          <cell r="E61">
            <v>195966</v>
          </cell>
          <cell r="F61">
            <v>35157</v>
          </cell>
          <cell r="H61">
            <v>202409</v>
          </cell>
          <cell r="I61">
            <v>51066</v>
          </cell>
          <cell r="K61">
            <v>43292</v>
          </cell>
          <cell r="L61">
            <v>6960</v>
          </cell>
        </row>
        <row r="62">
          <cell r="E62">
            <v>1755292</v>
          </cell>
          <cell r="F62">
            <v>208250</v>
          </cell>
          <cell r="H62">
            <v>2687921</v>
          </cell>
          <cell r="I62">
            <v>322621</v>
          </cell>
          <cell r="K62">
            <v>2245727</v>
          </cell>
          <cell r="L62">
            <v>272049</v>
          </cell>
        </row>
        <row r="63">
          <cell r="E63">
            <v>443</v>
          </cell>
          <cell r="F63">
            <v>7</v>
          </cell>
          <cell r="H63">
            <v>4972</v>
          </cell>
          <cell r="I63">
            <v>19</v>
          </cell>
          <cell r="K63">
            <v>235</v>
          </cell>
          <cell r="L63">
            <v>2</v>
          </cell>
        </row>
        <row r="64">
          <cell r="E64">
            <v>1423</v>
          </cell>
          <cell r="F64">
            <v>2</v>
          </cell>
          <cell r="H64">
            <v>5183</v>
          </cell>
          <cell r="I64">
            <v>7</v>
          </cell>
          <cell r="K64">
            <v>576</v>
          </cell>
          <cell r="L64">
            <v>1</v>
          </cell>
        </row>
        <row r="66">
          <cell r="E66">
            <v>328012</v>
          </cell>
          <cell r="F66">
            <v>14600</v>
          </cell>
          <cell r="H66">
            <v>819539</v>
          </cell>
          <cell r="I66">
            <v>36441</v>
          </cell>
          <cell r="K66">
            <v>589859</v>
          </cell>
          <cell r="L66">
            <v>25564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tabSelected="1" workbookViewId="0">
      <selection sqref="A1:XFD1048576"/>
    </sheetView>
  </sheetViews>
  <sheetFormatPr defaultColWidth="9.109375" defaultRowHeight="10.199999999999999" x14ac:dyDescent="0.2"/>
  <cols>
    <col min="1" max="1" width="1.6640625" style="1" customWidth="1"/>
    <col min="2" max="2" width="31.6640625" style="2" customWidth="1"/>
    <col min="3" max="4" width="4.33203125" style="2" customWidth="1"/>
    <col min="5" max="5" width="8.6640625" style="2" customWidth="1"/>
    <col min="6" max="6" width="9" style="2" customWidth="1"/>
    <col min="7" max="7" width="8.6640625" style="2" customWidth="1"/>
    <col min="8" max="8" width="8.6640625" style="2" bestFit="1" customWidth="1"/>
    <col min="9" max="9" width="8.6640625" style="2" customWidth="1"/>
    <col min="10" max="10" width="10.33203125" style="2" customWidth="1"/>
    <col min="11" max="11" width="10.5546875" style="2" customWidth="1"/>
    <col min="12" max="12" width="9.44140625" style="2" bestFit="1" customWidth="1"/>
    <col min="13" max="13" width="9.33203125" style="2" bestFit="1" customWidth="1"/>
    <col min="14" max="256" width="9.109375" style="2"/>
    <col min="257" max="257" width="1.6640625" style="2" customWidth="1"/>
    <col min="258" max="258" width="31.6640625" style="2" customWidth="1"/>
    <col min="259" max="260" width="4.33203125" style="2" customWidth="1"/>
    <col min="261" max="261" width="8.6640625" style="2" customWidth="1"/>
    <col min="262" max="262" width="9" style="2" customWidth="1"/>
    <col min="263" max="263" width="8.6640625" style="2" customWidth="1"/>
    <col min="264" max="264" width="8.6640625" style="2" bestFit="1" customWidth="1"/>
    <col min="265" max="265" width="8.6640625" style="2" customWidth="1"/>
    <col min="266" max="266" width="10.33203125" style="2" customWidth="1"/>
    <col min="267" max="267" width="10.5546875" style="2" customWidth="1"/>
    <col min="268" max="268" width="9.44140625" style="2" bestFit="1" customWidth="1"/>
    <col min="269" max="269" width="9.33203125" style="2" bestFit="1" customWidth="1"/>
    <col min="270" max="512" width="9.109375" style="2"/>
    <col min="513" max="513" width="1.6640625" style="2" customWidth="1"/>
    <col min="514" max="514" width="31.6640625" style="2" customWidth="1"/>
    <col min="515" max="516" width="4.33203125" style="2" customWidth="1"/>
    <col min="517" max="517" width="8.6640625" style="2" customWidth="1"/>
    <col min="518" max="518" width="9" style="2" customWidth="1"/>
    <col min="519" max="519" width="8.6640625" style="2" customWidth="1"/>
    <col min="520" max="520" width="8.6640625" style="2" bestFit="1" customWidth="1"/>
    <col min="521" max="521" width="8.6640625" style="2" customWidth="1"/>
    <col min="522" max="522" width="10.33203125" style="2" customWidth="1"/>
    <col min="523" max="523" width="10.5546875" style="2" customWidth="1"/>
    <col min="524" max="524" width="9.44140625" style="2" bestFit="1" customWidth="1"/>
    <col min="525" max="525" width="9.33203125" style="2" bestFit="1" customWidth="1"/>
    <col min="526" max="768" width="9.109375" style="2"/>
    <col min="769" max="769" width="1.6640625" style="2" customWidth="1"/>
    <col min="770" max="770" width="31.6640625" style="2" customWidth="1"/>
    <col min="771" max="772" width="4.33203125" style="2" customWidth="1"/>
    <col min="773" max="773" width="8.6640625" style="2" customWidth="1"/>
    <col min="774" max="774" width="9" style="2" customWidth="1"/>
    <col min="775" max="775" width="8.6640625" style="2" customWidth="1"/>
    <col min="776" max="776" width="8.6640625" style="2" bestFit="1" customWidth="1"/>
    <col min="777" max="777" width="8.6640625" style="2" customWidth="1"/>
    <col min="778" max="778" width="10.33203125" style="2" customWidth="1"/>
    <col min="779" max="779" width="10.5546875" style="2" customWidth="1"/>
    <col min="780" max="780" width="9.44140625" style="2" bestFit="1" customWidth="1"/>
    <col min="781" max="781" width="9.33203125" style="2" bestFit="1" customWidth="1"/>
    <col min="782" max="1024" width="9.109375" style="2"/>
    <col min="1025" max="1025" width="1.6640625" style="2" customWidth="1"/>
    <col min="1026" max="1026" width="31.6640625" style="2" customWidth="1"/>
    <col min="1027" max="1028" width="4.33203125" style="2" customWidth="1"/>
    <col min="1029" max="1029" width="8.6640625" style="2" customWidth="1"/>
    <col min="1030" max="1030" width="9" style="2" customWidth="1"/>
    <col min="1031" max="1031" width="8.6640625" style="2" customWidth="1"/>
    <col min="1032" max="1032" width="8.6640625" style="2" bestFit="1" customWidth="1"/>
    <col min="1033" max="1033" width="8.6640625" style="2" customWidth="1"/>
    <col min="1034" max="1034" width="10.33203125" style="2" customWidth="1"/>
    <col min="1035" max="1035" width="10.5546875" style="2" customWidth="1"/>
    <col min="1036" max="1036" width="9.44140625" style="2" bestFit="1" customWidth="1"/>
    <col min="1037" max="1037" width="9.33203125" style="2" bestFit="1" customWidth="1"/>
    <col min="1038" max="1280" width="9.109375" style="2"/>
    <col min="1281" max="1281" width="1.6640625" style="2" customWidth="1"/>
    <col min="1282" max="1282" width="31.6640625" style="2" customWidth="1"/>
    <col min="1283" max="1284" width="4.33203125" style="2" customWidth="1"/>
    <col min="1285" max="1285" width="8.6640625" style="2" customWidth="1"/>
    <col min="1286" max="1286" width="9" style="2" customWidth="1"/>
    <col min="1287" max="1287" width="8.6640625" style="2" customWidth="1"/>
    <col min="1288" max="1288" width="8.6640625" style="2" bestFit="1" customWidth="1"/>
    <col min="1289" max="1289" width="8.6640625" style="2" customWidth="1"/>
    <col min="1290" max="1290" width="10.33203125" style="2" customWidth="1"/>
    <col min="1291" max="1291" width="10.5546875" style="2" customWidth="1"/>
    <col min="1292" max="1292" width="9.44140625" style="2" bestFit="1" customWidth="1"/>
    <col min="1293" max="1293" width="9.33203125" style="2" bestFit="1" customWidth="1"/>
    <col min="1294" max="1536" width="9.109375" style="2"/>
    <col min="1537" max="1537" width="1.6640625" style="2" customWidth="1"/>
    <col min="1538" max="1538" width="31.6640625" style="2" customWidth="1"/>
    <col min="1539" max="1540" width="4.33203125" style="2" customWidth="1"/>
    <col min="1541" max="1541" width="8.6640625" style="2" customWidth="1"/>
    <col min="1542" max="1542" width="9" style="2" customWidth="1"/>
    <col min="1543" max="1543" width="8.6640625" style="2" customWidth="1"/>
    <col min="1544" max="1544" width="8.6640625" style="2" bestFit="1" customWidth="1"/>
    <col min="1545" max="1545" width="8.6640625" style="2" customWidth="1"/>
    <col min="1546" max="1546" width="10.33203125" style="2" customWidth="1"/>
    <col min="1547" max="1547" width="10.5546875" style="2" customWidth="1"/>
    <col min="1548" max="1548" width="9.44140625" style="2" bestFit="1" customWidth="1"/>
    <col min="1549" max="1549" width="9.33203125" style="2" bestFit="1" customWidth="1"/>
    <col min="1550" max="1792" width="9.109375" style="2"/>
    <col min="1793" max="1793" width="1.6640625" style="2" customWidth="1"/>
    <col min="1794" max="1794" width="31.6640625" style="2" customWidth="1"/>
    <col min="1795" max="1796" width="4.33203125" style="2" customWidth="1"/>
    <col min="1797" max="1797" width="8.6640625" style="2" customWidth="1"/>
    <col min="1798" max="1798" width="9" style="2" customWidth="1"/>
    <col min="1799" max="1799" width="8.6640625" style="2" customWidth="1"/>
    <col min="1800" max="1800" width="8.6640625" style="2" bestFit="1" customWidth="1"/>
    <col min="1801" max="1801" width="8.6640625" style="2" customWidth="1"/>
    <col min="1802" max="1802" width="10.33203125" style="2" customWidth="1"/>
    <col min="1803" max="1803" width="10.5546875" style="2" customWidth="1"/>
    <col min="1804" max="1804" width="9.44140625" style="2" bestFit="1" customWidth="1"/>
    <col min="1805" max="1805" width="9.33203125" style="2" bestFit="1" customWidth="1"/>
    <col min="1806" max="2048" width="9.109375" style="2"/>
    <col min="2049" max="2049" width="1.6640625" style="2" customWidth="1"/>
    <col min="2050" max="2050" width="31.6640625" style="2" customWidth="1"/>
    <col min="2051" max="2052" width="4.33203125" style="2" customWidth="1"/>
    <col min="2053" max="2053" width="8.6640625" style="2" customWidth="1"/>
    <col min="2054" max="2054" width="9" style="2" customWidth="1"/>
    <col min="2055" max="2055" width="8.6640625" style="2" customWidth="1"/>
    <col min="2056" max="2056" width="8.6640625" style="2" bestFit="1" customWidth="1"/>
    <col min="2057" max="2057" width="8.6640625" style="2" customWidth="1"/>
    <col min="2058" max="2058" width="10.33203125" style="2" customWidth="1"/>
    <col min="2059" max="2059" width="10.5546875" style="2" customWidth="1"/>
    <col min="2060" max="2060" width="9.44140625" style="2" bestFit="1" customWidth="1"/>
    <col min="2061" max="2061" width="9.33203125" style="2" bestFit="1" customWidth="1"/>
    <col min="2062" max="2304" width="9.109375" style="2"/>
    <col min="2305" max="2305" width="1.6640625" style="2" customWidth="1"/>
    <col min="2306" max="2306" width="31.6640625" style="2" customWidth="1"/>
    <col min="2307" max="2308" width="4.33203125" style="2" customWidth="1"/>
    <col min="2309" max="2309" width="8.6640625" style="2" customWidth="1"/>
    <col min="2310" max="2310" width="9" style="2" customWidth="1"/>
    <col min="2311" max="2311" width="8.6640625" style="2" customWidth="1"/>
    <col min="2312" max="2312" width="8.6640625" style="2" bestFit="1" customWidth="1"/>
    <col min="2313" max="2313" width="8.6640625" style="2" customWidth="1"/>
    <col min="2314" max="2314" width="10.33203125" style="2" customWidth="1"/>
    <col min="2315" max="2315" width="10.5546875" style="2" customWidth="1"/>
    <col min="2316" max="2316" width="9.44140625" style="2" bestFit="1" customWidth="1"/>
    <col min="2317" max="2317" width="9.33203125" style="2" bestFit="1" customWidth="1"/>
    <col min="2318" max="2560" width="9.109375" style="2"/>
    <col min="2561" max="2561" width="1.6640625" style="2" customWidth="1"/>
    <col min="2562" max="2562" width="31.6640625" style="2" customWidth="1"/>
    <col min="2563" max="2564" width="4.33203125" style="2" customWidth="1"/>
    <col min="2565" max="2565" width="8.6640625" style="2" customWidth="1"/>
    <col min="2566" max="2566" width="9" style="2" customWidth="1"/>
    <col min="2567" max="2567" width="8.6640625" style="2" customWidth="1"/>
    <col min="2568" max="2568" width="8.6640625" style="2" bestFit="1" customWidth="1"/>
    <col min="2569" max="2569" width="8.6640625" style="2" customWidth="1"/>
    <col min="2570" max="2570" width="10.33203125" style="2" customWidth="1"/>
    <col min="2571" max="2571" width="10.5546875" style="2" customWidth="1"/>
    <col min="2572" max="2572" width="9.44140625" style="2" bestFit="1" customWidth="1"/>
    <col min="2573" max="2573" width="9.33203125" style="2" bestFit="1" customWidth="1"/>
    <col min="2574" max="2816" width="9.109375" style="2"/>
    <col min="2817" max="2817" width="1.6640625" style="2" customWidth="1"/>
    <col min="2818" max="2818" width="31.6640625" style="2" customWidth="1"/>
    <col min="2819" max="2820" width="4.33203125" style="2" customWidth="1"/>
    <col min="2821" max="2821" width="8.6640625" style="2" customWidth="1"/>
    <col min="2822" max="2822" width="9" style="2" customWidth="1"/>
    <col min="2823" max="2823" width="8.6640625" style="2" customWidth="1"/>
    <col min="2824" max="2824" width="8.6640625" style="2" bestFit="1" customWidth="1"/>
    <col min="2825" max="2825" width="8.6640625" style="2" customWidth="1"/>
    <col min="2826" max="2826" width="10.33203125" style="2" customWidth="1"/>
    <col min="2827" max="2827" width="10.5546875" style="2" customWidth="1"/>
    <col min="2828" max="2828" width="9.44140625" style="2" bestFit="1" customWidth="1"/>
    <col min="2829" max="2829" width="9.33203125" style="2" bestFit="1" customWidth="1"/>
    <col min="2830" max="3072" width="9.109375" style="2"/>
    <col min="3073" max="3073" width="1.6640625" style="2" customWidth="1"/>
    <col min="3074" max="3074" width="31.6640625" style="2" customWidth="1"/>
    <col min="3075" max="3076" width="4.33203125" style="2" customWidth="1"/>
    <col min="3077" max="3077" width="8.6640625" style="2" customWidth="1"/>
    <col min="3078" max="3078" width="9" style="2" customWidth="1"/>
    <col min="3079" max="3079" width="8.6640625" style="2" customWidth="1"/>
    <col min="3080" max="3080" width="8.6640625" style="2" bestFit="1" customWidth="1"/>
    <col min="3081" max="3081" width="8.6640625" style="2" customWidth="1"/>
    <col min="3082" max="3082" width="10.33203125" style="2" customWidth="1"/>
    <col min="3083" max="3083" width="10.5546875" style="2" customWidth="1"/>
    <col min="3084" max="3084" width="9.44140625" style="2" bestFit="1" customWidth="1"/>
    <col min="3085" max="3085" width="9.33203125" style="2" bestFit="1" customWidth="1"/>
    <col min="3086" max="3328" width="9.109375" style="2"/>
    <col min="3329" max="3329" width="1.6640625" style="2" customWidth="1"/>
    <col min="3330" max="3330" width="31.6640625" style="2" customWidth="1"/>
    <col min="3331" max="3332" width="4.33203125" style="2" customWidth="1"/>
    <col min="3333" max="3333" width="8.6640625" style="2" customWidth="1"/>
    <col min="3334" max="3334" width="9" style="2" customWidth="1"/>
    <col min="3335" max="3335" width="8.6640625" style="2" customWidth="1"/>
    <col min="3336" max="3336" width="8.6640625" style="2" bestFit="1" customWidth="1"/>
    <col min="3337" max="3337" width="8.6640625" style="2" customWidth="1"/>
    <col min="3338" max="3338" width="10.33203125" style="2" customWidth="1"/>
    <col min="3339" max="3339" width="10.5546875" style="2" customWidth="1"/>
    <col min="3340" max="3340" width="9.44140625" style="2" bestFit="1" customWidth="1"/>
    <col min="3341" max="3341" width="9.33203125" style="2" bestFit="1" customWidth="1"/>
    <col min="3342" max="3584" width="9.109375" style="2"/>
    <col min="3585" max="3585" width="1.6640625" style="2" customWidth="1"/>
    <col min="3586" max="3586" width="31.6640625" style="2" customWidth="1"/>
    <col min="3587" max="3588" width="4.33203125" style="2" customWidth="1"/>
    <col min="3589" max="3589" width="8.6640625" style="2" customWidth="1"/>
    <col min="3590" max="3590" width="9" style="2" customWidth="1"/>
    <col min="3591" max="3591" width="8.6640625" style="2" customWidth="1"/>
    <col min="3592" max="3592" width="8.6640625" style="2" bestFit="1" customWidth="1"/>
    <col min="3593" max="3593" width="8.6640625" style="2" customWidth="1"/>
    <col min="3594" max="3594" width="10.33203125" style="2" customWidth="1"/>
    <col min="3595" max="3595" width="10.5546875" style="2" customWidth="1"/>
    <col min="3596" max="3596" width="9.44140625" style="2" bestFit="1" customWidth="1"/>
    <col min="3597" max="3597" width="9.33203125" style="2" bestFit="1" customWidth="1"/>
    <col min="3598" max="3840" width="9.109375" style="2"/>
    <col min="3841" max="3841" width="1.6640625" style="2" customWidth="1"/>
    <col min="3842" max="3842" width="31.6640625" style="2" customWidth="1"/>
    <col min="3843" max="3844" width="4.33203125" style="2" customWidth="1"/>
    <col min="3845" max="3845" width="8.6640625" style="2" customWidth="1"/>
    <col min="3846" max="3846" width="9" style="2" customWidth="1"/>
    <col min="3847" max="3847" width="8.6640625" style="2" customWidth="1"/>
    <col min="3848" max="3848" width="8.6640625" style="2" bestFit="1" customWidth="1"/>
    <col min="3849" max="3849" width="8.6640625" style="2" customWidth="1"/>
    <col min="3850" max="3850" width="10.33203125" style="2" customWidth="1"/>
    <col min="3851" max="3851" width="10.5546875" style="2" customWidth="1"/>
    <col min="3852" max="3852" width="9.44140625" style="2" bestFit="1" customWidth="1"/>
    <col min="3853" max="3853" width="9.33203125" style="2" bestFit="1" customWidth="1"/>
    <col min="3854" max="4096" width="9.109375" style="2"/>
    <col min="4097" max="4097" width="1.6640625" style="2" customWidth="1"/>
    <col min="4098" max="4098" width="31.6640625" style="2" customWidth="1"/>
    <col min="4099" max="4100" width="4.33203125" style="2" customWidth="1"/>
    <col min="4101" max="4101" width="8.6640625" style="2" customWidth="1"/>
    <col min="4102" max="4102" width="9" style="2" customWidth="1"/>
    <col min="4103" max="4103" width="8.6640625" style="2" customWidth="1"/>
    <col min="4104" max="4104" width="8.6640625" style="2" bestFit="1" customWidth="1"/>
    <col min="4105" max="4105" width="8.6640625" style="2" customWidth="1"/>
    <col min="4106" max="4106" width="10.33203125" style="2" customWidth="1"/>
    <col min="4107" max="4107" width="10.5546875" style="2" customWidth="1"/>
    <col min="4108" max="4108" width="9.44140625" style="2" bestFit="1" customWidth="1"/>
    <col min="4109" max="4109" width="9.33203125" style="2" bestFit="1" customWidth="1"/>
    <col min="4110" max="4352" width="9.109375" style="2"/>
    <col min="4353" max="4353" width="1.6640625" style="2" customWidth="1"/>
    <col min="4354" max="4354" width="31.6640625" style="2" customWidth="1"/>
    <col min="4355" max="4356" width="4.33203125" style="2" customWidth="1"/>
    <col min="4357" max="4357" width="8.6640625" style="2" customWidth="1"/>
    <col min="4358" max="4358" width="9" style="2" customWidth="1"/>
    <col min="4359" max="4359" width="8.6640625" style="2" customWidth="1"/>
    <col min="4360" max="4360" width="8.6640625" style="2" bestFit="1" customWidth="1"/>
    <col min="4361" max="4361" width="8.6640625" style="2" customWidth="1"/>
    <col min="4362" max="4362" width="10.33203125" style="2" customWidth="1"/>
    <col min="4363" max="4363" width="10.5546875" style="2" customWidth="1"/>
    <col min="4364" max="4364" width="9.44140625" style="2" bestFit="1" customWidth="1"/>
    <col min="4365" max="4365" width="9.33203125" style="2" bestFit="1" customWidth="1"/>
    <col min="4366" max="4608" width="9.109375" style="2"/>
    <col min="4609" max="4609" width="1.6640625" style="2" customWidth="1"/>
    <col min="4610" max="4610" width="31.6640625" style="2" customWidth="1"/>
    <col min="4611" max="4612" width="4.33203125" style="2" customWidth="1"/>
    <col min="4613" max="4613" width="8.6640625" style="2" customWidth="1"/>
    <col min="4614" max="4614" width="9" style="2" customWidth="1"/>
    <col min="4615" max="4615" width="8.6640625" style="2" customWidth="1"/>
    <col min="4616" max="4616" width="8.6640625" style="2" bestFit="1" customWidth="1"/>
    <col min="4617" max="4617" width="8.6640625" style="2" customWidth="1"/>
    <col min="4618" max="4618" width="10.33203125" style="2" customWidth="1"/>
    <col min="4619" max="4619" width="10.5546875" style="2" customWidth="1"/>
    <col min="4620" max="4620" width="9.44140625" style="2" bestFit="1" customWidth="1"/>
    <col min="4621" max="4621" width="9.33203125" style="2" bestFit="1" customWidth="1"/>
    <col min="4622" max="4864" width="9.109375" style="2"/>
    <col min="4865" max="4865" width="1.6640625" style="2" customWidth="1"/>
    <col min="4866" max="4866" width="31.6640625" style="2" customWidth="1"/>
    <col min="4867" max="4868" width="4.33203125" style="2" customWidth="1"/>
    <col min="4869" max="4869" width="8.6640625" style="2" customWidth="1"/>
    <col min="4870" max="4870" width="9" style="2" customWidth="1"/>
    <col min="4871" max="4871" width="8.6640625" style="2" customWidth="1"/>
    <col min="4872" max="4872" width="8.6640625" style="2" bestFit="1" customWidth="1"/>
    <col min="4873" max="4873" width="8.6640625" style="2" customWidth="1"/>
    <col min="4874" max="4874" width="10.33203125" style="2" customWidth="1"/>
    <col min="4875" max="4875" width="10.5546875" style="2" customWidth="1"/>
    <col min="4876" max="4876" width="9.44140625" style="2" bestFit="1" customWidth="1"/>
    <col min="4877" max="4877" width="9.33203125" style="2" bestFit="1" customWidth="1"/>
    <col min="4878" max="5120" width="9.109375" style="2"/>
    <col min="5121" max="5121" width="1.6640625" style="2" customWidth="1"/>
    <col min="5122" max="5122" width="31.6640625" style="2" customWidth="1"/>
    <col min="5123" max="5124" width="4.33203125" style="2" customWidth="1"/>
    <col min="5125" max="5125" width="8.6640625" style="2" customWidth="1"/>
    <col min="5126" max="5126" width="9" style="2" customWidth="1"/>
    <col min="5127" max="5127" width="8.6640625" style="2" customWidth="1"/>
    <col min="5128" max="5128" width="8.6640625" style="2" bestFit="1" customWidth="1"/>
    <col min="5129" max="5129" width="8.6640625" style="2" customWidth="1"/>
    <col min="5130" max="5130" width="10.33203125" style="2" customWidth="1"/>
    <col min="5131" max="5131" width="10.5546875" style="2" customWidth="1"/>
    <col min="5132" max="5132" width="9.44140625" style="2" bestFit="1" customWidth="1"/>
    <col min="5133" max="5133" width="9.33203125" style="2" bestFit="1" customWidth="1"/>
    <col min="5134" max="5376" width="9.109375" style="2"/>
    <col min="5377" max="5377" width="1.6640625" style="2" customWidth="1"/>
    <col min="5378" max="5378" width="31.6640625" style="2" customWidth="1"/>
    <col min="5379" max="5380" width="4.33203125" style="2" customWidth="1"/>
    <col min="5381" max="5381" width="8.6640625" style="2" customWidth="1"/>
    <col min="5382" max="5382" width="9" style="2" customWidth="1"/>
    <col min="5383" max="5383" width="8.6640625" style="2" customWidth="1"/>
    <col min="5384" max="5384" width="8.6640625" style="2" bestFit="1" customWidth="1"/>
    <col min="5385" max="5385" width="8.6640625" style="2" customWidth="1"/>
    <col min="5386" max="5386" width="10.33203125" style="2" customWidth="1"/>
    <col min="5387" max="5387" width="10.5546875" style="2" customWidth="1"/>
    <col min="5388" max="5388" width="9.44140625" style="2" bestFit="1" customWidth="1"/>
    <col min="5389" max="5389" width="9.33203125" style="2" bestFit="1" customWidth="1"/>
    <col min="5390" max="5632" width="9.109375" style="2"/>
    <col min="5633" max="5633" width="1.6640625" style="2" customWidth="1"/>
    <col min="5634" max="5634" width="31.6640625" style="2" customWidth="1"/>
    <col min="5635" max="5636" width="4.33203125" style="2" customWidth="1"/>
    <col min="5637" max="5637" width="8.6640625" style="2" customWidth="1"/>
    <col min="5638" max="5638" width="9" style="2" customWidth="1"/>
    <col min="5639" max="5639" width="8.6640625" style="2" customWidth="1"/>
    <col min="5640" max="5640" width="8.6640625" style="2" bestFit="1" customWidth="1"/>
    <col min="5641" max="5641" width="8.6640625" style="2" customWidth="1"/>
    <col min="5642" max="5642" width="10.33203125" style="2" customWidth="1"/>
    <col min="5643" max="5643" width="10.5546875" style="2" customWidth="1"/>
    <col min="5644" max="5644" width="9.44140625" style="2" bestFit="1" customWidth="1"/>
    <col min="5645" max="5645" width="9.33203125" style="2" bestFit="1" customWidth="1"/>
    <col min="5646" max="5888" width="9.109375" style="2"/>
    <col min="5889" max="5889" width="1.6640625" style="2" customWidth="1"/>
    <col min="5890" max="5890" width="31.6640625" style="2" customWidth="1"/>
    <col min="5891" max="5892" width="4.33203125" style="2" customWidth="1"/>
    <col min="5893" max="5893" width="8.6640625" style="2" customWidth="1"/>
    <col min="5894" max="5894" width="9" style="2" customWidth="1"/>
    <col min="5895" max="5895" width="8.6640625" style="2" customWidth="1"/>
    <col min="5896" max="5896" width="8.6640625" style="2" bestFit="1" customWidth="1"/>
    <col min="5897" max="5897" width="8.6640625" style="2" customWidth="1"/>
    <col min="5898" max="5898" width="10.33203125" style="2" customWidth="1"/>
    <col min="5899" max="5899" width="10.5546875" style="2" customWidth="1"/>
    <col min="5900" max="5900" width="9.44140625" style="2" bestFit="1" customWidth="1"/>
    <col min="5901" max="5901" width="9.33203125" style="2" bestFit="1" customWidth="1"/>
    <col min="5902" max="6144" width="9.109375" style="2"/>
    <col min="6145" max="6145" width="1.6640625" style="2" customWidth="1"/>
    <col min="6146" max="6146" width="31.6640625" style="2" customWidth="1"/>
    <col min="6147" max="6148" width="4.33203125" style="2" customWidth="1"/>
    <col min="6149" max="6149" width="8.6640625" style="2" customWidth="1"/>
    <col min="6150" max="6150" width="9" style="2" customWidth="1"/>
    <col min="6151" max="6151" width="8.6640625" style="2" customWidth="1"/>
    <col min="6152" max="6152" width="8.6640625" style="2" bestFit="1" customWidth="1"/>
    <col min="6153" max="6153" width="8.6640625" style="2" customWidth="1"/>
    <col min="6154" max="6154" width="10.33203125" style="2" customWidth="1"/>
    <col min="6155" max="6155" width="10.5546875" style="2" customWidth="1"/>
    <col min="6156" max="6156" width="9.44140625" style="2" bestFit="1" customWidth="1"/>
    <col min="6157" max="6157" width="9.33203125" style="2" bestFit="1" customWidth="1"/>
    <col min="6158" max="6400" width="9.109375" style="2"/>
    <col min="6401" max="6401" width="1.6640625" style="2" customWidth="1"/>
    <col min="6402" max="6402" width="31.6640625" style="2" customWidth="1"/>
    <col min="6403" max="6404" width="4.33203125" style="2" customWidth="1"/>
    <col min="6405" max="6405" width="8.6640625" style="2" customWidth="1"/>
    <col min="6406" max="6406" width="9" style="2" customWidth="1"/>
    <col min="6407" max="6407" width="8.6640625" style="2" customWidth="1"/>
    <col min="6408" max="6408" width="8.6640625" style="2" bestFit="1" customWidth="1"/>
    <col min="6409" max="6409" width="8.6640625" style="2" customWidth="1"/>
    <col min="6410" max="6410" width="10.33203125" style="2" customWidth="1"/>
    <col min="6411" max="6411" width="10.5546875" style="2" customWidth="1"/>
    <col min="6412" max="6412" width="9.44140625" style="2" bestFit="1" customWidth="1"/>
    <col min="6413" max="6413" width="9.33203125" style="2" bestFit="1" customWidth="1"/>
    <col min="6414" max="6656" width="9.109375" style="2"/>
    <col min="6657" max="6657" width="1.6640625" style="2" customWidth="1"/>
    <col min="6658" max="6658" width="31.6640625" style="2" customWidth="1"/>
    <col min="6659" max="6660" width="4.33203125" style="2" customWidth="1"/>
    <col min="6661" max="6661" width="8.6640625" style="2" customWidth="1"/>
    <col min="6662" max="6662" width="9" style="2" customWidth="1"/>
    <col min="6663" max="6663" width="8.6640625" style="2" customWidth="1"/>
    <col min="6664" max="6664" width="8.6640625" style="2" bestFit="1" customWidth="1"/>
    <col min="6665" max="6665" width="8.6640625" style="2" customWidth="1"/>
    <col min="6666" max="6666" width="10.33203125" style="2" customWidth="1"/>
    <col min="6667" max="6667" width="10.5546875" style="2" customWidth="1"/>
    <col min="6668" max="6668" width="9.44140625" style="2" bestFit="1" customWidth="1"/>
    <col min="6669" max="6669" width="9.33203125" style="2" bestFit="1" customWidth="1"/>
    <col min="6670" max="6912" width="9.109375" style="2"/>
    <col min="6913" max="6913" width="1.6640625" style="2" customWidth="1"/>
    <col min="6914" max="6914" width="31.6640625" style="2" customWidth="1"/>
    <col min="6915" max="6916" width="4.33203125" style="2" customWidth="1"/>
    <col min="6917" max="6917" width="8.6640625" style="2" customWidth="1"/>
    <col min="6918" max="6918" width="9" style="2" customWidth="1"/>
    <col min="6919" max="6919" width="8.6640625" style="2" customWidth="1"/>
    <col min="6920" max="6920" width="8.6640625" style="2" bestFit="1" customWidth="1"/>
    <col min="6921" max="6921" width="8.6640625" style="2" customWidth="1"/>
    <col min="6922" max="6922" width="10.33203125" style="2" customWidth="1"/>
    <col min="6923" max="6923" width="10.5546875" style="2" customWidth="1"/>
    <col min="6924" max="6924" width="9.44140625" style="2" bestFit="1" customWidth="1"/>
    <col min="6925" max="6925" width="9.33203125" style="2" bestFit="1" customWidth="1"/>
    <col min="6926" max="7168" width="9.109375" style="2"/>
    <col min="7169" max="7169" width="1.6640625" style="2" customWidth="1"/>
    <col min="7170" max="7170" width="31.6640625" style="2" customWidth="1"/>
    <col min="7171" max="7172" width="4.33203125" style="2" customWidth="1"/>
    <col min="7173" max="7173" width="8.6640625" style="2" customWidth="1"/>
    <col min="7174" max="7174" width="9" style="2" customWidth="1"/>
    <col min="7175" max="7175" width="8.6640625" style="2" customWidth="1"/>
    <col min="7176" max="7176" width="8.6640625" style="2" bestFit="1" customWidth="1"/>
    <col min="7177" max="7177" width="8.6640625" style="2" customWidth="1"/>
    <col min="7178" max="7178" width="10.33203125" style="2" customWidth="1"/>
    <col min="7179" max="7179" width="10.5546875" style="2" customWidth="1"/>
    <col min="7180" max="7180" width="9.44140625" style="2" bestFit="1" customWidth="1"/>
    <col min="7181" max="7181" width="9.33203125" style="2" bestFit="1" customWidth="1"/>
    <col min="7182" max="7424" width="9.109375" style="2"/>
    <col min="7425" max="7425" width="1.6640625" style="2" customWidth="1"/>
    <col min="7426" max="7426" width="31.6640625" style="2" customWidth="1"/>
    <col min="7427" max="7428" width="4.33203125" style="2" customWidth="1"/>
    <col min="7429" max="7429" width="8.6640625" style="2" customWidth="1"/>
    <col min="7430" max="7430" width="9" style="2" customWidth="1"/>
    <col min="7431" max="7431" width="8.6640625" style="2" customWidth="1"/>
    <col min="7432" max="7432" width="8.6640625" style="2" bestFit="1" customWidth="1"/>
    <col min="7433" max="7433" width="8.6640625" style="2" customWidth="1"/>
    <col min="7434" max="7434" width="10.33203125" style="2" customWidth="1"/>
    <col min="7435" max="7435" width="10.5546875" style="2" customWidth="1"/>
    <col min="7436" max="7436" width="9.44140625" style="2" bestFit="1" customWidth="1"/>
    <col min="7437" max="7437" width="9.33203125" style="2" bestFit="1" customWidth="1"/>
    <col min="7438" max="7680" width="9.109375" style="2"/>
    <col min="7681" max="7681" width="1.6640625" style="2" customWidth="1"/>
    <col min="7682" max="7682" width="31.6640625" style="2" customWidth="1"/>
    <col min="7683" max="7684" width="4.33203125" style="2" customWidth="1"/>
    <col min="7685" max="7685" width="8.6640625" style="2" customWidth="1"/>
    <col min="7686" max="7686" width="9" style="2" customWidth="1"/>
    <col min="7687" max="7687" width="8.6640625" style="2" customWidth="1"/>
    <col min="7688" max="7688" width="8.6640625" style="2" bestFit="1" customWidth="1"/>
    <col min="7689" max="7689" width="8.6640625" style="2" customWidth="1"/>
    <col min="7690" max="7690" width="10.33203125" style="2" customWidth="1"/>
    <col min="7691" max="7691" width="10.5546875" style="2" customWidth="1"/>
    <col min="7692" max="7692" width="9.44140625" style="2" bestFit="1" customWidth="1"/>
    <col min="7693" max="7693" width="9.33203125" style="2" bestFit="1" customWidth="1"/>
    <col min="7694" max="7936" width="9.109375" style="2"/>
    <col min="7937" max="7937" width="1.6640625" style="2" customWidth="1"/>
    <col min="7938" max="7938" width="31.6640625" style="2" customWidth="1"/>
    <col min="7939" max="7940" width="4.33203125" style="2" customWidth="1"/>
    <col min="7941" max="7941" width="8.6640625" style="2" customWidth="1"/>
    <col min="7942" max="7942" width="9" style="2" customWidth="1"/>
    <col min="7943" max="7943" width="8.6640625" style="2" customWidth="1"/>
    <col min="7944" max="7944" width="8.6640625" style="2" bestFit="1" customWidth="1"/>
    <col min="7945" max="7945" width="8.6640625" style="2" customWidth="1"/>
    <col min="7946" max="7946" width="10.33203125" style="2" customWidth="1"/>
    <col min="7947" max="7947" width="10.5546875" style="2" customWidth="1"/>
    <col min="7948" max="7948" width="9.44140625" style="2" bestFit="1" customWidth="1"/>
    <col min="7949" max="7949" width="9.33203125" style="2" bestFit="1" customWidth="1"/>
    <col min="7950" max="8192" width="9.109375" style="2"/>
    <col min="8193" max="8193" width="1.6640625" style="2" customWidth="1"/>
    <col min="8194" max="8194" width="31.6640625" style="2" customWidth="1"/>
    <col min="8195" max="8196" width="4.33203125" style="2" customWidth="1"/>
    <col min="8197" max="8197" width="8.6640625" style="2" customWidth="1"/>
    <col min="8198" max="8198" width="9" style="2" customWidth="1"/>
    <col min="8199" max="8199" width="8.6640625" style="2" customWidth="1"/>
    <col min="8200" max="8200" width="8.6640625" style="2" bestFit="1" customWidth="1"/>
    <col min="8201" max="8201" width="8.6640625" style="2" customWidth="1"/>
    <col min="8202" max="8202" width="10.33203125" style="2" customWidth="1"/>
    <col min="8203" max="8203" width="10.5546875" style="2" customWidth="1"/>
    <col min="8204" max="8204" width="9.44140625" style="2" bestFit="1" customWidth="1"/>
    <col min="8205" max="8205" width="9.33203125" style="2" bestFit="1" customWidth="1"/>
    <col min="8206" max="8448" width="9.109375" style="2"/>
    <col min="8449" max="8449" width="1.6640625" style="2" customWidth="1"/>
    <col min="8450" max="8450" width="31.6640625" style="2" customWidth="1"/>
    <col min="8451" max="8452" width="4.33203125" style="2" customWidth="1"/>
    <col min="8453" max="8453" width="8.6640625" style="2" customWidth="1"/>
    <col min="8454" max="8454" width="9" style="2" customWidth="1"/>
    <col min="8455" max="8455" width="8.6640625" style="2" customWidth="1"/>
    <col min="8456" max="8456" width="8.6640625" style="2" bestFit="1" customWidth="1"/>
    <col min="8457" max="8457" width="8.6640625" style="2" customWidth="1"/>
    <col min="8458" max="8458" width="10.33203125" style="2" customWidth="1"/>
    <col min="8459" max="8459" width="10.5546875" style="2" customWidth="1"/>
    <col min="8460" max="8460" width="9.44140625" style="2" bestFit="1" customWidth="1"/>
    <col min="8461" max="8461" width="9.33203125" style="2" bestFit="1" customWidth="1"/>
    <col min="8462" max="8704" width="9.109375" style="2"/>
    <col min="8705" max="8705" width="1.6640625" style="2" customWidth="1"/>
    <col min="8706" max="8706" width="31.6640625" style="2" customWidth="1"/>
    <col min="8707" max="8708" width="4.33203125" style="2" customWidth="1"/>
    <col min="8709" max="8709" width="8.6640625" style="2" customWidth="1"/>
    <col min="8710" max="8710" width="9" style="2" customWidth="1"/>
    <col min="8711" max="8711" width="8.6640625" style="2" customWidth="1"/>
    <col min="8712" max="8712" width="8.6640625" style="2" bestFit="1" customWidth="1"/>
    <col min="8713" max="8713" width="8.6640625" style="2" customWidth="1"/>
    <col min="8714" max="8714" width="10.33203125" style="2" customWidth="1"/>
    <col min="8715" max="8715" width="10.5546875" style="2" customWidth="1"/>
    <col min="8716" max="8716" width="9.44140625" style="2" bestFit="1" customWidth="1"/>
    <col min="8717" max="8717" width="9.33203125" style="2" bestFit="1" customWidth="1"/>
    <col min="8718" max="8960" width="9.109375" style="2"/>
    <col min="8961" max="8961" width="1.6640625" style="2" customWidth="1"/>
    <col min="8962" max="8962" width="31.6640625" style="2" customWidth="1"/>
    <col min="8963" max="8964" width="4.33203125" style="2" customWidth="1"/>
    <col min="8965" max="8965" width="8.6640625" style="2" customWidth="1"/>
    <col min="8966" max="8966" width="9" style="2" customWidth="1"/>
    <col min="8967" max="8967" width="8.6640625" style="2" customWidth="1"/>
    <col min="8968" max="8968" width="8.6640625" style="2" bestFit="1" customWidth="1"/>
    <col min="8969" max="8969" width="8.6640625" style="2" customWidth="1"/>
    <col min="8970" max="8970" width="10.33203125" style="2" customWidth="1"/>
    <col min="8971" max="8971" width="10.5546875" style="2" customWidth="1"/>
    <col min="8972" max="8972" width="9.44140625" style="2" bestFit="1" customWidth="1"/>
    <col min="8973" max="8973" width="9.33203125" style="2" bestFit="1" customWidth="1"/>
    <col min="8974" max="9216" width="9.109375" style="2"/>
    <col min="9217" max="9217" width="1.6640625" style="2" customWidth="1"/>
    <col min="9218" max="9218" width="31.6640625" style="2" customWidth="1"/>
    <col min="9219" max="9220" width="4.33203125" style="2" customWidth="1"/>
    <col min="9221" max="9221" width="8.6640625" style="2" customWidth="1"/>
    <col min="9222" max="9222" width="9" style="2" customWidth="1"/>
    <col min="9223" max="9223" width="8.6640625" style="2" customWidth="1"/>
    <col min="9224" max="9224" width="8.6640625" style="2" bestFit="1" customWidth="1"/>
    <col min="9225" max="9225" width="8.6640625" style="2" customWidth="1"/>
    <col min="9226" max="9226" width="10.33203125" style="2" customWidth="1"/>
    <col min="9227" max="9227" width="10.5546875" style="2" customWidth="1"/>
    <col min="9228" max="9228" width="9.44140625" style="2" bestFit="1" customWidth="1"/>
    <col min="9229" max="9229" width="9.33203125" style="2" bestFit="1" customWidth="1"/>
    <col min="9230" max="9472" width="9.109375" style="2"/>
    <col min="9473" max="9473" width="1.6640625" style="2" customWidth="1"/>
    <col min="9474" max="9474" width="31.6640625" style="2" customWidth="1"/>
    <col min="9475" max="9476" width="4.33203125" style="2" customWidth="1"/>
    <col min="9477" max="9477" width="8.6640625" style="2" customWidth="1"/>
    <col min="9478" max="9478" width="9" style="2" customWidth="1"/>
    <col min="9479" max="9479" width="8.6640625" style="2" customWidth="1"/>
    <col min="9480" max="9480" width="8.6640625" style="2" bestFit="1" customWidth="1"/>
    <col min="9481" max="9481" width="8.6640625" style="2" customWidth="1"/>
    <col min="9482" max="9482" width="10.33203125" style="2" customWidth="1"/>
    <col min="9483" max="9483" width="10.5546875" style="2" customWidth="1"/>
    <col min="9484" max="9484" width="9.44140625" style="2" bestFit="1" customWidth="1"/>
    <col min="9485" max="9485" width="9.33203125" style="2" bestFit="1" customWidth="1"/>
    <col min="9486" max="9728" width="9.109375" style="2"/>
    <col min="9729" max="9729" width="1.6640625" style="2" customWidth="1"/>
    <col min="9730" max="9730" width="31.6640625" style="2" customWidth="1"/>
    <col min="9731" max="9732" width="4.33203125" style="2" customWidth="1"/>
    <col min="9733" max="9733" width="8.6640625" style="2" customWidth="1"/>
    <col min="9734" max="9734" width="9" style="2" customWidth="1"/>
    <col min="9735" max="9735" width="8.6640625" style="2" customWidth="1"/>
    <col min="9736" max="9736" width="8.6640625" style="2" bestFit="1" customWidth="1"/>
    <col min="9737" max="9737" width="8.6640625" style="2" customWidth="1"/>
    <col min="9738" max="9738" width="10.33203125" style="2" customWidth="1"/>
    <col min="9739" max="9739" width="10.5546875" style="2" customWidth="1"/>
    <col min="9740" max="9740" width="9.44140625" style="2" bestFit="1" customWidth="1"/>
    <col min="9741" max="9741" width="9.33203125" style="2" bestFit="1" customWidth="1"/>
    <col min="9742" max="9984" width="9.109375" style="2"/>
    <col min="9985" max="9985" width="1.6640625" style="2" customWidth="1"/>
    <col min="9986" max="9986" width="31.6640625" style="2" customWidth="1"/>
    <col min="9987" max="9988" width="4.33203125" style="2" customWidth="1"/>
    <col min="9989" max="9989" width="8.6640625" style="2" customWidth="1"/>
    <col min="9990" max="9990" width="9" style="2" customWidth="1"/>
    <col min="9991" max="9991" width="8.6640625" style="2" customWidth="1"/>
    <col min="9992" max="9992" width="8.6640625" style="2" bestFit="1" customWidth="1"/>
    <col min="9993" max="9993" width="8.6640625" style="2" customWidth="1"/>
    <col min="9994" max="9994" width="10.33203125" style="2" customWidth="1"/>
    <col min="9995" max="9995" width="10.5546875" style="2" customWidth="1"/>
    <col min="9996" max="9996" width="9.44140625" style="2" bestFit="1" customWidth="1"/>
    <col min="9997" max="9997" width="9.33203125" style="2" bestFit="1" customWidth="1"/>
    <col min="9998" max="10240" width="9.109375" style="2"/>
    <col min="10241" max="10241" width="1.6640625" style="2" customWidth="1"/>
    <col min="10242" max="10242" width="31.6640625" style="2" customWidth="1"/>
    <col min="10243" max="10244" width="4.33203125" style="2" customWidth="1"/>
    <col min="10245" max="10245" width="8.6640625" style="2" customWidth="1"/>
    <col min="10246" max="10246" width="9" style="2" customWidth="1"/>
    <col min="10247" max="10247" width="8.6640625" style="2" customWidth="1"/>
    <col min="10248" max="10248" width="8.6640625" style="2" bestFit="1" customWidth="1"/>
    <col min="10249" max="10249" width="8.6640625" style="2" customWidth="1"/>
    <col min="10250" max="10250" width="10.33203125" style="2" customWidth="1"/>
    <col min="10251" max="10251" width="10.5546875" style="2" customWidth="1"/>
    <col min="10252" max="10252" width="9.44140625" style="2" bestFit="1" customWidth="1"/>
    <col min="10253" max="10253" width="9.33203125" style="2" bestFit="1" customWidth="1"/>
    <col min="10254" max="10496" width="9.109375" style="2"/>
    <col min="10497" max="10497" width="1.6640625" style="2" customWidth="1"/>
    <col min="10498" max="10498" width="31.6640625" style="2" customWidth="1"/>
    <col min="10499" max="10500" width="4.33203125" style="2" customWidth="1"/>
    <col min="10501" max="10501" width="8.6640625" style="2" customWidth="1"/>
    <col min="10502" max="10502" width="9" style="2" customWidth="1"/>
    <col min="10503" max="10503" width="8.6640625" style="2" customWidth="1"/>
    <col min="10504" max="10504" width="8.6640625" style="2" bestFit="1" customWidth="1"/>
    <col min="10505" max="10505" width="8.6640625" style="2" customWidth="1"/>
    <col min="10506" max="10506" width="10.33203125" style="2" customWidth="1"/>
    <col min="10507" max="10507" width="10.5546875" style="2" customWidth="1"/>
    <col min="10508" max="10508" width="9.44140625" style="2" bestFit="1" customWidth="1"/>
    <col min="10509" max="10509" width="9.33203125" style="2" bestFit="1" customWidth="1"/>
    <col min="10510" max="10752" width="9.109375" style="2"/>
    <col min="10753" max="10753" width="1.6640625" style="2" customWidth="1"/>
    <col min="10754" max="10754" width="31.6640625" style="2" customWidth="1"/>
    <col min="10755" max="10756" width="4.33203125" style="2" customWidth="1"/>
    <col min="10757" max="10757" width="8.6640625" style="2" customWidth="1"/>
    <col min="10758" max="10758" width="9" style="2" customWidth="1"/>
    <col min="10759" max="10759" width="8.6640625" style="2" customWidth="1"/>
    <col min="10760" max="10760" width="8.6640625" style="2" bestFit="1" customWidth="1"/>
    <col min="10761" max="10761" width="8.6640625" style="2" customWidth="1"/>
    <col min="10762" max="10762" width="10.33203125" style="2" customWidth="1"/>
    <col min="10763" max="10763" width="10.5546875" style="2" customWidth="1"/>
    <col min="10764" max="10764" width="9.44140625" style="2" bestFit="1" customWidth="1"/>
    <col min="10765" max="10765" width="9.33203125" style="2" bestFit="1" customWidth="1"/>
    <col min="10766" max="11008" width="9.109375" style="2"/>
    <col min="11009" max="11009" width="1.6640625" style="2" customWidth="1"/>
    <col min="11010" max="11010" width="31.6640625" style="2" customWidth="1"/>
    <col min="11011" max="11012" width="4.33203125" style="2" customWidth="1"/>
    <col min="11013" max="11013" width="8.6640625" style="2" customWidth="1"/>
    <col min="11014" max="11014" width="9" style="2" customWidth="1"/>
    <col min="11015" max="11015" width="8.6640625" style="2" customWidth="1"/>
    <col min="11016" max="11016" width="8.6640625" style="2" bestFit="1" customWidth="1"/>
    <col min="11017" max="11017" width="8.6640625" style="2" customWidth="1"/>
    <col min="11018" max="11018" width="10.33203125" style="2" customWidth="1"/>
    <col min="11019" max="11019" width="10.5546875" style="2" customWidth="1"/>
    <col min="11020" max="11020" width="9.44140625" style="2" bestFit="1" customWidth="1"/>
    <col min="11021" max="11021" width="9.33203125" style="2" bestFit="1" customWidth="1"/>
    <col min="11022" max="11264" width="9.109375" style="2"/>
    <col min="11265" max="11265" width="1.6640625" style="2" customWidth="1"/>
    <col min="11266" max="11266" width="31.6640625" style="2" customWidth="1"/>
    <col min="11267" max="11268" width="4.33203125" style="2" customWidth="1"/>
    <col min="11269" max="11269" width="8.6640625" style="2" customWidth="1"/>
    <col min="11270" max="11270" width="9" style="2" customWidth="1"/>
    <col min="11271" max="11271" width="8.6640625" style="2" customWidth="1"/>
    <col min="11272" max="11272" width="8.6640625" style="2" bestFit="1" customWidth="1"/>
    <col min="11273" max="11273" width="8.6640625" style="2" customWidth="1"/>
    <col min="11274" max="11274" width="10.33203125" style="2" customWidth="1"/>
    <col min="11275" max="11275" width="10.5546875" style="2" customWidth="1"/>
    <col min="11276" max="11276" width="9.44140625" style="2" bestFit="1" customWidth="1"/>
    <col min="11277" max="11277" width="9.33203125" style="2" bestFit="1" customWidth="1"/>
    <col min="11278" max="11520" width="9.109375" style="2"/>
    <col min="11521" max="11521" width="1.6640625" style="2" customWidth="1"/>
    <col min="11522" max="11522" width="31.6640625" style="2" customWidth="1"/>
    <col min="11523" max="11524" width="4.33203125" style="2" customWidth="1"/>
    <col min="11525" max="11525" width="8.6640625" style="2" customWidth="1"/>
    <col min="11526" max="11526" width="9" style="2" customWidth="1"/>
    <col min="11527" max="11527" width="8.6640625" style="2" customWidth="1"/>
    <col min="11528" max="11528" width="8.6640625" style="2" bestFit="1" customWidth="1"/>
    <col min="11529" max="11529" width="8.6640625" style="2" customWidth="1"/>
    <col min="11530" max="11530" width="10.33203125" style="2" customWidth="1"/>
    <col min="11531" max="11531" width="10.5546875" style="2" customWidth="1"/>
    <col min="11532" max="11532" width="9.44140625" style="2" bestFit="1" customWidth="1"/>
    <col min="11533" max="11533" width="9.33203125" style="2" bestFit="1" customWidth="1"/>
    <col min="11534" max="11776" width="9.109375" style="2"/>
    <col min="11777" max="11777" width="1.6640625" style="2" customWidth="1"/>
    <col min="11778" max="11778" width="31.6640625" style="2" customWidth="1"/>
    <col min="11779" max="11780" width="4.33203125" style="2" customWidth="1"/>
    <col min="11781" max="11781" width="8.6640625" style="2" customWidth="1"/>
    <col min="11782" max="11782" width="9" style="2" customWidth="1"/>
    <col min="11783" max="11783" width="8.6640625" style="2" customWidth="1"/>
    <col min="11784" max="11784" width="8.6640625" style="2" bestFit="1" customWidth="1"/>
    <col min="11785" max="11785" width="8.6640625" style="2" customWidth="1"/>
    <col min="11786" max="11786" width="10.33203125" style="2" customWidth="1"/>
    <col min="11787" max="11787" width="10.5546875" style="2" customWidth="1"/>
    <col min="11788" max="11788" width="9.44140625" style="2" bestFit="1" customWidth="1"/>
    <col min="11789" max="11789" width="9.33203125" style="2" bestFit="1" customWidth="1"/>
    <col min="11790" max="12032" width="9.109375" style="2"/>
    <col min="12033" max="12033" width="1.6640625" style="2" customWidth="1"/>
    <col min="12034" max="12034" width="31.6640625" style="2" customWidth="1"/>
    <col min="12035" max="12036" width="4.33203125" style="2" customWidth="1"/>
    <col min="12037" max="12037" width="8.6640625" style="2" customWidth="1"/>
    <col min="12038" max="12038" width="9" style="2" customWidth="1"/>
    <col min="12039" max="12039" width="8.6640625" style="2" customWidth="1"/>
    <col min="12040" max="12040" width="8.6640625" style="2" bestFit="1" customWidth="1"/>
    <col min="12041" max="12041" width="8.6640625" style="2" customWidth="1"/>
    <col min="12042" max="12042" width="10.33203125" style="2" customWidth="1"/>
    <col min="12043" max="12043" width="10.5546875" style="2" customWidth="1"/>
    <col min="12044" max="12044" width="9.44140625" style="2" bestFit="1" customWidth="1"/>
    <col min="12045" max="12045" width="9.33203125" style="2" bestFit="1" customWidth="1"/>
    <col min="12046" max="12288" width="9.109375" style="2"/>
    <col min="12289" max="12289" width="1.6640625" style="2" customWidth="1"/>
    <col min="12290" max="12290" width="31.6640625" style="2" customWidth="1"/>
    <col min="12291" max="12292" width="4.33203125" style="2" customWidth="1"/>
    <col min="12293" max="12293" width="8.6640625" style="2" customWidth="1"/>
    <col min="12294" max="12294" width="9" style="2" customWidth="1"/>
    <col min="12295" max="12295" width="8.6640625" style="2" customWidth="1"/>
    <col min="12296" max="12296" width="8.6640625" style="2" bestFit="1" customWidth="1"/>
    <col min="12297" max="12297" width="8.6640625" style="2" customWidth="1"/>
    <col min="12298" max="12298" width="10.33203125" style="2" customWidth="1"/>
    <col min="12299" max="12299" width="10.5546875" style="2" customWidth="1"/>
    <col min="12300" max="12300" width="9.44140625" style="2" bestFit="1" customWidth="1"/>
    <col min="12301" max="12301" width="9.33203125" style="2" bestFit="1" customWidth="1"/>
    <col min="12302" max="12544" width="9.109375" style="2"/>
    <col min="12545" max="12545" width="1.6640625" style="2" customWidth="1"/>
    <col min="12546" max="12546" width="31.6640625" style="2" customWidth="1"/>
    <col min="12547" max="12548" width="4.33203125" style="2" customWidth="1"/>
    <col min="12549" max="12549" width="8.6640625" style="2" customWidth="1"/>
    <col min="12550" max="12550" width="9" style="2" customWidth="1"/>
    <col min="12551" max="12551" width="8.6640625" style="2" customWidth="1"/>
    <col min="12552" max="12552" width="8.6640625" style="2" bestFit="1" customWidth="1"/>
    <col min="12553" max="12553" width="8.6640625" style="2" customWidth="1"/>
    <col min="12554" max="12554" width="10.33203125" style="2" customWidth="1"/>
    <col min="12555" max="12555" width="10.5546875" style="2" customWidth="1"/>
    <col min="12556" max="12556" width="9.44140625" style="2" bestFit="1" customWidth="1"/>
    <col min="12557" max="12557" width="9.33203125" style="2" bestFit="1" customWidth="1"/>
    <col min="12558" max="12800" width="9.109375" style="2"/>
    <col min="12801" max="12801" width="1.6640625" style="2" customWidth="1"/>
    <col min="12802" max="12802" width="31.6640625" style="2" customWidth="1"/>
    <col min="12803" max="12804" width="4.33203125" style="2" customWidth="1"/>
    <col min="12805" max="12805" width="8.6640625" style="2" customWidth="1"/>
    <col min="12806" max="12806" width="9" style="2" customWidth="1"/>
    <col min="12807" max="12807" width="8.6640625" style="2" customWidth="1"/>
    <col min="12808" max="12808" width="8.6640625" style="2" bestFit="1" customWidth="1"/>
    <col min="12809" max="12809" width="8.6640625" style="2" customWidth="1"/>
    <col min="12810" max="12810" width="10.33203125" style="2" customWidth="1"/>
    <col min="12811" max="12811" width="10.5546875" style="2" customWidth="1"/>
    <col min="12812" max="12812" width="9.44140625" style="2" bestFit="1" customWidth="1"/>
    <col min="12813" max="12813" width="9.33203125" style="2" bestFit="1" customWidth="1"/>
    <col min="12814" max="13056" width="9.109375" style="2"/>
    <col min="13057" max="13057" width="1.6640625" style="2" customWidth="1"/>
    <col min="13058" max="13058" width="31.6640625" style="2" customWidth="1"/>
    <col min="13059" max="13060" width="4.33203125" style="2" customWidth="1"/>
    <col min="13061" max="13061" width="8.6640625" style="2" customWidth="1"/>
    <col min="13062" max="13062" width="9" style="2" customWidth="1"/>
    <col min="13063" max="13063" width="8.6640625" style="2" customWidth="1"/>
    <col min="13064" max="13064" width="8.6640625" style="2" bestFit="1" customWidth="1"/>
    <col min="13065" max="13065" width="8.6640625" style="2" customWidth="1"/>
    <col min="13066" max="13066" width="10.33203125" style="2" customWidth="1"/>
    <col min="13067" max="13067" width="10.5546875" style="2" customWidth="1"/>
    <col min="13068" max="13068" width="9.44140625" style="2" bestFit="1" customWidth="1"/>
    <col min="13069" max="13069" width="9.33203125" style="2" bestFit="1" customWidth="1"/>
    <col min="13070" max="13312" width="9.109375" style="2"/>
    <col min="13313" max="13313" width="1.6640625" style="2" customWidth="1"/>
    <col min="13314" max="13314" width="31.6640625" style="2" customWidth="1"/>
    <col min="13315" max="13316" width="4.33203125" style="2" customWidth="1"/>
    <col min="13317" max="13317" width="8.6640625" style="2" customWidth="1"/>
    <col min="13318" max="13318" width="9" style="2" customWidth="1"/>
    <col min="13319" max="13319" width="8.6640625" style="2" customWidth="1"/>
    <col min="13320" max="13320" width="8.6640625" style="2" bestFit="1" customWidth="1"/>
    <col min="13321" max="13321" width="8.6640625" style="2" customWidth="1"/>
    <col min="13322" max="13322" width="10.33203125" style="2" customWidth="1"/>
    <col min="13323" max="13323" width="10.5546875" style="2" customWidth="1"/>
    <col min="13324" max="13324" width="9.44140625" style="2" bestFit="1" customWidth="1"/>
    <col min="13325" max="13325" width="9.33203125" style="2" bestFit="1" customWidth="1"/>
    <col min="13326" max="13568" width="9.109375" style="2"/>
    <col min="13569" max="13569" width="1.6640625" style="2" customWidth="1"/>
    <col min="13570" max="13570" width="31.6640625" style="2" customWidth="1"/>
    <col min="13571" max="13572" width="4.33203125" style="2" customWidth="1"/>
    <col min="13573" max="13573" width="8.6640625" style="2" customWidth="1"/>
    <col min="13574" max="13574" width="9" style="2" customWidth="1"/>
    <col min="13575" max="13575" width="8.6640625" style="2" customWidth="1"/>
    <col min="13576" max="13576" width="8.6640625" style="2" bestFit="1" customWidth="1"/>
    <col min="13577" max="13577" width="8.6640625" style="2" customWidth="1"/>
    <col min="13578" max="13578" width="10.33203125" style="2" customWidth="1"/>
    <col min="13579" max="13579" width="10.5546875" style="2" customWidth="1"/>
    <col min="13580" max="13580" width="9.44140625" style="2" bestFit="1" customWidth="1"/>
    <col min="13581" max="13581" width="9.33203125" style="2" bestFit="1" customWidth="1"/>
    <col min="13582" max="13824" width="9.109375" style="2"/>
    <col min="13825" max="13825" width="1.6640625" style="2" customWidth="1"/>
    <col min="13826" max="13826" width="31.6640625" style="2" customWidth="1"/>
    <col min="13827" max="13828" width="4.33203125" style="2" customWidth="1"/>
    <col min="13829" max="13829" width="8.6640625" style="2" customWidth="1"/>
    <col min="13830" max="13830" width="9" style="2" customWidth="1"/>
    <col min="13831" max="13831" width="8.6640625" style="2" customWidth="1"/>
    <col min="13832" max="13832" width="8.6640625" style="2" bestFit="1" customWidth="1"/>
    <col min="13833" max="13833" width="8.6640625" style="2" customWidth="1"/>
    <col min="13834" max="13834" width="10.33203125" style="2" customWidth="1"/>
    <col min="13835" max="13835" width="10.5546875" style="2" customWidth="1"/>
    <col min="13836" max="13836" width="9.44140625" style="2" bestFit="1" customWidth="1"/>
    <col min="13837" max="13837" width="9.33203125" style="2" bestFit="1" customWidth="1"/>
    <col min="13838" max="14080" width="9.109375" style="2"/>
    <col min="14081" max="14081" width="1.6640625" style="2" customWidth="1"/>
    <col min="14082" max="14082" width="31.6640625" style="2" customWidth="1"/>
    <col min="14083" max="14084" width="4.33203125" style="2" customWidth="1"/>
    <col min="14085" max="14085" width="8.6640625" style="2" customWidth="1"/>
    <col min="14086" max="14086" width="9" style="2" customWidth="1"/>
    <col min="14087" max="14087" width="8.6640625" style="2" customWidth="1"/>
    <col min="14088" max="14088" width="8.6640625" style="2" bestFit="1" customWidth="1"/>
    <col min="14089" max="14089" width="8.6640625" style="2" customWidth="1"/>
    <col min="14090" max="14090" width="10.33203125" style="2" customWidth="1"/>
    <col min="14091" max="14091" width="10.5546875" style="2" customWidth="1"/>
    <col min="14092" max="14092" width="9.44140625" style="2" bestFit="1" customWidth="1"/>
    <col min="14093" max="14093" width="9.33203125" style="2" bestFit="1" customWidth="1"/>
    <col min="14094" max="14336" width="9.109375" style="2"/>
    <col min="14337" max="14337" width="1.6640625" style="2" customWidth="1"/>
    <col min="14338" max="14338" width="31.6640625" style="2" customWidth="1"/>
    <col min="14339" max="14340" width="4.33203125" style="2" customWidth="1"/>
    <col min="14341" max="14341" width="8.6640625" style="2" customWidth="1"/>
    <col min="14342" max="14342" width="9" style="2" customWidth="1"/>
    <col min="14343" max="14343" width="8.6640625" style="2" customWidth="1"/>
    <col min="14344" max="14344" width="8.6640625" style="2" bestFit="1" customWidth="1"/>
    <col min="14345" max="14345" width="8.6640625" style="2" customWidth="1"/>
    <col min="14346" max="14346" width="10.33203125" style="2" customWidth="1"/>
    <col min="14347" max="14347" width="10.5546875" style="2" customWidth="1"/>
    <col min="14348" max="14348" width="9.44140625" style="2" bestFit="1" customWidth="1"/>
    <col min="14349" max="14349" width="9.33203125" style="2" bestFit="1" customWidth="1"/>
    <col min="14350" max="14592" width="9.109375" style="2"/>
    <col min="14593" max="14593" width="1.6640625" style="2" customWidth="1"/>
    <col min="14594" max="14594" width="31.6640625" style="2" customWidth="1"/>
    <col min="14595" max="14596" width="4.33203125" style="2" customWidth="1"/>
    <col min="14597" max="14597" width="8.6640625" style="2" customWidth="1"/>
    <col min="14598" max="14598" width="9" style="2" customWidth="1"/>
    <col min="14599" max="14599" width="8.6640625" style="2" customWidth="1"/>
    <col min="14600" max="14600" width="8.6640625" style="2" bestFit="1" customWidth="1"/>
    <col min="14601" max="14601" width="8.6640625" style="2" customWidth="1"/>
    <col min="14602" max="14602" width="10.33203125" style="2" customWidth="1"/>
    <col min="14603" max="14603" width="10.5546875" style="2" customWidth="1"/>
    <col min="14604" max="14604" width="9.44140625" style="2" bestFit="1" customWidth="1"/>
    <col min="14605" max="14605" width="9.33203125" style="2" bestFit="1" customWidth="1"/>
    <col min="14606" max="14848" width="9.109375" style="2"/>
    <col min="14849" max="14849" width="1.6640625" style="2" customWidth="1"/>
    <col min="14850" max="14850" width="31.6640625" style="2" customWidth="1"/>
    <col min="14851" max="14852" width="4.33203125" style="2" customWidth="1"/>
    <col min="14853" max="14853" width="8.6640625" style="2" customWidth="1"/>
    <col min="14854" max="14854" width="9" style="2" customWidth="1"/>
    <col min="14855" max="14855" width="8.6640625" style="2" customWidth="1"/>
    <col min="14856" max="14856" width="8.6640625" style="2" bestFit="1" customWidth="1"/>
    <col min="14857" max="14857" width="8.6640625" style="2" customWidth="1"/>
    <col min="14858" max="14858" width="10.33203125" style="2" customWidth="1"/>
    <col min="14859" max="14859" width="10.5546875" style="2" customWidth="1"/>
    <col min="14860" max="14860" width="9.44140625" style="2" bestFit="1" customWidth="1"/>
    <col min="14861" max="14861" width="9.33203125" style="2" bestFit="1" customWidth="1"/>
    <col min="14862" max="15104" width="9.109375" style="2"/>
    <col min="15105" max="15105" width="1.6640625" style="2" customWidth="1"/>
    <col min="15106" max="15106" width="31.6640625" style="2" customWidth="1"/>
    <col min="15107" max="15108" width="4.33203125" style="2" customWidth="1"/>
    <col min="15109" max="15109" width="8.6640625" style="2" customWidth="1"/>
    <col min="15110" max="15110" width="9" style="2" customWidth="1"/>
    <col min="15111" max="15111" width="8.6640625" style="2" customWidth="1"/>
    <col min="15112" max="15112" width="8.6640625" style="2" bestFit="1" customWidth="1"/>
    <col min="15113" max="15113" width="8.6640625" style="2" customWidth="1"/>
    <col min="15114" max="15114" width="10.33203125" style="2" customWidth="1"/>
    <col min="15115" max="15115" width="10.5546875" style="2" customWidth="1"/>
    <col min="15116" max="15116" width="9.44140625" style="2" bestFit="1" customWidth="1"/>
    <col min="15117" max="15117" width="9.33203125" style="2" bestFit="1" customWidth="1"/>
    <col min="15118" max="15360" width="9.109375" style="2"/>
    <col min="15361" max="15361" width="1.6640625" style="2" customWidth="1"/>
    <col min="15362" max="15362" width="31.6640625" style="2" customWidth="1"/>
    <col min="15363" max="15364" width="4.33203125" style="2" customWidth="1"/>
    <col min="15365" max="15365" width="8.6640625" style="2" customWidth="1"/>
    <col min="15366" max="15366" width="9" style="2" customWidth="1"/>
    <col min="15367" max="15367" width="8.6640625" style="2" customWidth="1"/>
    <col min="15368" max="15368" width="8.6640625" style="2" bestFit="1" customWidth="1"/>
    <col min="15369" max="15369" width="8.6640625" style="2" customWidth="1"/>
    <col min="15370" max="15370" width="10.33203125" style="2" customWidth="1"/>
    <col min="15371" max="15371" width="10.5546875" style="2" customWidth="1"/>
    <col min="15372" max="15372" width="9.44140625" style="2" bestFit="1" customWidth="1"/>
    <col min="15373" max="15373" width="9.33203125" style="2" bestFit="1" customWidth="1"/>
    <col min="15374" max="15616" width="9.109375" style="2"/>
    <col min="15617" max="15617" width="1.6640625" style="2" customWidth="1"/>
    <col min="15618" max="15618" width="31.6640625" style="2" customWidth="1"/>
    <col min="15619" max="15620" width="4.33203125" style="2" customWidth="1"/>
    <col min="15621" max="15621" width="8.6640625" style="2" customWidth="1"/>
    <col min="15622" max="15622" width="9" style="2" customWidth="1"/>
    <col min="15623" max="15623" width="8.6640625" style="2" customWidth="1"/>
    <col min="15624" max="15624" width="8.6640625" style="2" bestFit="1" customWidth="1"/>
    <col min="15625" max="15625" width="8.6640625" style="2" customWidth="1"/>
    <col min="15626" max="15626" width="10.33203125" style="2" customWidth="1"/>
    <col min="15627" max="15627" width="10.5546875" style="2" customWidth="1"/>
    <col min="15628" max="15628" width="9.44140625" style="2" bestFit="1" customWidth="1"/>
    <col min="15629" max="15629" width="9.33203125" style="2" bestFit="1" customWidth="1"/>
    <col min="15630" max="15872" width="9.109375" style="2"/>
    <col min="15873" max="15873" width="1.6640625" style="2" customWidth="1"/>
    <col min="15874" max="15874" width="31.6640625" style="2" customWidth="1"/>
    <col min="15875" max="15876" width="4.33203125" style="2" customWidth="1"/>
    <col min="15877" max="15877" width="8.6640625" style="2" customWidth="1"/>
    <col min="15878" max="15878" width="9" style="2" customWidth="1"/>
    <col min="15879" max="15879" width="8.6640625" style="2" customWidth="1"/>
    <col min="15880" max="15880" width="8.6640625" style="2" bestFit="1" customWidth="1"/>
    <col min="15881" max="15881" width="8.6640625" style="2" customWidth="1"/>
    <col min="15882" max="15882" width="10.33203125" style="2" customWidth="1"/>
    <col min="15883" max="15883" width="10.5546875" style="2" customWidth="1"/>
    <col min="15884" max="15884" width="9.44140625" style="2" bestFit="1" customWidth="1"/>
    <col min="15885" max="15885" width="9.33203125" style="2" bestFit="1" customWidth="1"/>
    <col min="15886" max="16128" width="9.109375" style="2"/>
    <col min="16129" max="16129" width="1.6640625" style="2" customWidth="1"/>
    <col min="16130" max="16130" width="31.6640625" style="2" customWidth="1"/>
    <col min="16131" max="16132" width="4.33203125" style="2" customWidth="1"/>
    <col min="16133" max="16133" width="8.6640625" style="2" customWidth="1"/>
    <col min="16134" max="16134" width="9" style="2" customWidth="1"/>
    <col min="16135" max="16135" width="8.6640625" style="2" customWidth="1"/>
    <col min="16136" max="16136" width="8.6640625" style="2" bestFit="1" customWidth="1"/>
    <col min="16137" max="16137" width="8.6640625" style="2" customWidth="1"/>
    <col min="16138" max="16138" width="10.33203125" style="2" customWidth="1"/>
    <col min="16139" max="16139" width="10.5546875" style="2" customWidth="1"/>
    <col min="16140" max="16140" width="9.44140625" style="2" bestFit="1" customWidth="1"/>
    <col min="16141" max="16141" width="9.33203125" style="2" bestFit="1" customWidth="1"/>
    <col min="16142" max="16384" width="9.109375" style="2"/>
  </cols>
  <sheetData>
    <row r="1" spans="1:14" ht="10.5" customHeight="1" x14ac:dyDescent="0.2"/>
    <row r="2" spans="1:14" s="11" customFormat="1" ht="15" customHeight="1" thickBot="1" x14ac:dyDescent="0.25">
      <c r="A2" s="3"/>
      <c r="B2" s="4"/>
      <c r="C2" s="5" t="s">
        <v>0</v>
      </c>
      <c r="D2" s="6"/>
      <c r="E2" s="7"/>
      <c r="F2" s="8" t="s">
        <v>1</v>
      </c>
      <c r="G2" s="8"/>
      <c r="H2" s="8"/>
      <c r="I2" s="8"/>
      <c r="J2" s="8"/>
      <c r="K2" s="8"/>
      <c r="L2" s="9"/>
      <c r="M2" s="10"/>
    </row>
    <row r="3" spans="1:14" s="11" customFormat="1" ht="11.25" customHeight="1" thickTop="1" thickBot="1" x14ac:dyDescent="0.25">
      <c r="A3" s="3"/>
      <c r="B3" s="12"/>
      <c r="C3" s="13" t="s">
        <v>2</v>
      </c>
      <c r="D3" s="14"/>
      <c r="E3" s="15"/>
      <c r="F3" s="16" t="s">
        <v>3</v>
      </c>
      <c r="G3" s="16"/>
      <c r="H3" s="16"/>
      <c r="I3" s="16"/>
      <c r="J3" s="16"/>
      <c r="K3" s="16"/>
      <c r="L3" s="17"/>
      <c r="M3" s="10"/>
    </row>
    <row r="4" spans="1:14" s="24" customFormat="1" ht="15" customHeight="1" thickTop="1" thickBot="1" x14ac:dyDescent="0.25">
      <c r="A4" s="18"/>
      <c r="B4" s="19"/>
      <c r="C4" s="20" t="str">
        <f>dat</f>
        <v>2011</v>
      </c>
      <c r="D4" s="21"/>
      <c r="E4" s="22" t="s">
        <v>4</v>
      </c>
      <c r="F4" s="23"/>
      <c r="G4" s="22" t="s">
        <v>5</v>
      </c>
      <c r="H4" s="23"/>
      <c r="I4" s="22" t="s">
        <v>6</v>
      </c>
      <c r="J4" s="23"/>
      <c r="K4" s="22" t="s">
        <v>7</v>
      </c>
      <c r="L4" s="23"/>
    </row>
    <row r="5" spans="1:14" s="24" customFormat="1" ht="11.4" thickTop="1" thickBot="1" x14ac:dyDescent="0.25">
      <c r="A5" s="18"/>
      <c r="B5" s="25" t="s">
        <v>8</v>
      </c>
      <c r="C5" s="26"/>
      <c r="D5" s="27"/>
      <c r="E5" s="28" t="s">
        <v>9</v>
      </c>
      <c r="F5" s="29" t="s">
        <v>10</v>
      </c>
      <c r="G5" s="28" t="s">
        <v>9</v>
      </c>
      <c r="H5" s="29" t="s">
        <v>10</v>
      </c>
      <c r="I5" s="28" t="s">
        <v>9</v>
      </c>
      <c r="J5" s="29" t="s">
        <v>10</v>
      </c>
      <c r="K5" s="28" t="s">
        <v>9</v>
      </c>
      <c r="L5" s="30" t="s">
        <v>10</v>
      </c>
    </row>
    <row r="6" spans="1:14" ht="10.8" thickTop="1" x14ac:dyDescent="0.2">
      <c r="B6" s="31" t="s">
        <v>11</v>
      </c>
      <c r="C6" s="32"/>
      <c r="D6" s="32"/>
      <c r="E6" s="33">
        <f t="shared" ref="E6:L6" si="0">SUM(E7:E13)</f>
        <v>3493</v>
      </c>
      <c r="F6" s="34">
        <f t="shared" si="0"/>
        <v>76</v>
      </c>
      <c r="G6" s="33">
        <f t="shared" si="0"/>
        <v>57226</v>
      </c>
      <c r="H6" s="34">
        <f t="shared" si="0"/>
        <v>68270</v>
      </c>
      <c r="I6" s="33">
        <f t="shared" si="0"/>
        <v>73023</v>
      </c>
      <c r="J6" s="34">
        <f t="shared" si="0"/>
        <v>102416</v>
      </c>
      <c r="K6" s="33">
        <f t="shared" si="0"/>
        <v>133742</v>
      </c>
      <c r="L6" s="35">
        <f t="shared" si="0"/>
        <v>170762</v>
      </c>
    </row>
    <row r="7" spans="1:14" x14ac:dyDescent="0.2">
      <c r="B7" s="36" t="s">
        <v>12</v>
      </c>
      <c r="C7" s="37"/>
      <c r="D7" s="38"/>
      <c r="E7" s="39">
        <f>[2]IMP11!E7</f>
        <v>0</v>
      </c>
      <c r="F7" s="40">
        <f>[2]IMP11!F7</f>
        <v>0</v>
      </c>
      <c r="G7" s="39">
        <f>[2]IMP11!H7</f>
        <v>6473</v>
      </c>
      <c r="H7" s="40">
        <f>[2]IMP11!I7</f>
        <v>6192</v>
      </c>
      <c r="I7" s="39">
        <f>[2]IMP11!K7</f>
        <v>0</v>
      </c>
      <c r="J7" s="40">
        <f>[2]IMP11!L7</f>
        <v>0</v>
      </c>
      <c r="K7" s="39">
        <f>SUM(E7,G7,I7)</f>
        <v>6473</v>
      </c>
      <c r="L7" s="41">
        <f t="shared" ref="L7:L13" si="1">SUM(F7,H7,J7)</f>
        <v>6192</v>
      </c>
      <c r="M7" s="42"/>
      <c r="N7" s="42"/>
    </row>
    <row r="8" spans="1:14" x14ac:dyDescent="0.2">
      <c r="B8" s="43" t="s">
        <v>13</v>
      </c>
      <c r="C8" s="44"/>
      <c r="D8" s="38"/>
      <c r="E8" s="39">
        <f>[2]IMP11!E8</f>
        <v>0</v>
      </c>
      <c r="F8" s="40">
        <f>[2]IMP11!F8</f>
        <v>0</v>
      </c>
      <c r="G8" s="39">
        <f>[2]IMP11!H8</f>
        <v>0</v>
      </c>
      <c r="H8" s="40">
        <f>[2]IMP11!I8</f>
        <v>0</v>
      </c>
      <c r="I8" s="39">
        <f>[2]IMP11!K8</f>
        <v>0</v>
      </c>
      <c r="J8" s="40">
        <f>[2]IMP11!L8</f>
        <v>0</v>
      </c>
      <c r="K8" s="39">
        <f t="shared" ref="K8:K13" si="2">SUM(E8,G8,I8)</f>
        <v>0</v>
      </c>
      <c r="L8" s="41">
        <f t="shared" si="1"/>
        <v>0</v>
      </c>
      <c r="M8" s="42"/>
      <c r="N8" s="42"/>
    </row>
    <row r="9" spans="1:14" x14ac:dyDescent="0.2">
      <c r="B9" s="43" t="s">
        <v>14</v>
      </c>
      <c r="C9" s="44"/>
      <c r="D9" s="38"/>
      <c r="E9" s="39">
        <f>[2]IMP11!E9</f>
        <v>0</v>
      </c>
      <c r="F9" s="40">
        <f>[2]IMP11!F9</f>
        <v>0</v>
      </c>
      <c r="G9" s="39">
        <f>[2]IMP11!H9</f>
        <v>47252</v>
      </c>
      <c r="H9" s="40">
        <f>[2]IMP11!I9</f>
        <v>62002</v>
      </c>
      <c r="I9" s="39">
        <f>[2]IMP11!K9</f>
        <v>69552</v>
      </c>
      <c r="J9" s="40">
        <f>[2]IMP11!L9</f>
        <v>102340</v>
      </c>
      <c r="K9" s="39">
        <f t="shared" si="2"/>
        <v>116804</v>
      </c>
      <c r="L9" s="41">
        <f t="shared" si="1"/>
        <v>164342</v>
      </c>
      <c r="M9" s="42"/>
      <c r="N9" s="42"/>
    </row>
    <row r="10" spans="1:14" x14ac:dyDescent="0.2">
      <c r="B10" s="43" t="s">
        <v>15</v>
      </c>
      <c r="C10" s="44"/>
      <c r="D10" s="38"/>
      <c r="E10" s="39">
        <f>[2]IMP11!E10</f>
        <v>0</v>
      </c>
      <c r="F10" s="40">
        <f>[2]IMP11!F10</f>
        <v>0</v>
      </c>
      <c r="G10" s="39">
        <f>[2]IMP11!H10</f>
        <v>0</v>
      </c>
      <c r="H10" s="40">
        <f>[2]IMP11!I10</f>
        <v>0</v>
      </c>
      <c r="I10" s="39">
        <f>[2]IMP11!K10</f>
        <v>0</v>
      </c>
      <c r="J10" s="40">
        <f>[2]IMP11!L10</f>
        <v>0</v>
      </c>
      <c r="K10" s="39">
        <f t="shared" si="2"/>
        <v>0</v>
      </c>
      <c r="L10" s="41">
        <f t="shared" si="1"/>
        <v>0</v>
      </c>
      <c r="M10" s="42"/>
      <c r="N10" s="42"/>
    </row>
    <row r="11" spans="1:14" x14ac:dyDescent="0.2">
      <c r="B11" s="43" t="s">
        <v>16</v>
      </c>
      <c r="C11" s="44"/>
      <c r="D11" s="38"/>
      <c r="E11" s="39">
        <f>[2]IMP11!E11</f>
        <v>3493</v>
      </c>
      <c r="F11" s="40">
        <f>[2]IMP11!F11</f>
        <v>76</v>
      </c>
      <c r="G11" s="39">
        <f>[2]IMP11!H11</f>
        <v>3501</v>
      </c>
      <c r="H11" s="40">
        <f>[2]IMP11!I11</f>
        <v>76</v>
      </c>
      <c r="I11" s="39">
        <f>[2]IMP11!K11</f>
        <v>3471</v>
      </c>
      <c r="J11" s="40">
        <f>[2]IMP11!L11</f>
        <v>76</v>
      </c>
      <c r="K11" s="39">
        <f t="shared" si="2"/>
        <v>10465</v>
      </c>
      <c r="L11" s="41">
        <f t="shared" si="1"/>
        <v>228</v>
      </c>
      <c r="M11" s="42"/>
      <c r="N11" s="42"/>
    </row>
    <row r="12" spans="1:14" x14ac:dyDescent="0.2">
      <c r="B12" s="43" t="s">
        <v>17</v>
      </c>
      <c r="C12" s="44"/>
      <c r="D12" s="38"/>
      <c r="E12" s="39">
        <f>[2]IMP11!E12</f>
        <v>0</v>
      </c>
      <c r="F12" s="40">
        <f>[2]IMP11!F12</f>
        <v>0</v>
      </c>
      <c r="G12" s="39">
        <f>[2]IMP11!H12</f>
        <v>0</v>
      </c>
      <c r="H12" s="40">
        <f>[2]IMP11!I12</f>
        <v>0</v>
      </c>
      <c r="I12" s="39">
        <f>[2]IMP11!K12</f>
        <v>0</v>
      </c>
      <c r="J12" s="40">
        <f>[2]IMP11!L12</f>
        <v>0</v>
      </c>
      <c r="K12" s="39">
        <f t="shared" si="2"/>
        <v>0</v>
      </c>
      <c r="L12" s="41">
        <f t="shared" si="1"/>
        <v>0</v>
      </c>
      <c r="M12" s="42"/>
      <c r="N12" s="42"/>
    </row>
    <row r="13" spans="1:14" x14ac:dyDescent="0.2">
      <c r="B13" s="45" t="s">
        <v>18</v>
      </c>
      <c r="C13" s="46"/>
      <c r="D13" s="47"/>
      <c r="E13" s="48">
        <f>[2]IMP11!E13</f>
        <v>0</v>
      </c>
      <c r="F13" s="49">
        <f>[2]IMP11!F13</f>
        <v>0</v>
      </c>
      <c r="G13" s="48">
        <f>[2]IMP11!H13</f>
        <v>0</v>
      </c>
      <c r="H13" s="49">
        <f>[2]IMP11!I13</f>
        <v>0</v>
      </c>
      <c r="I13" s="48">
        <f>[2]IMP11!K13</f>
        <v>0</v>
      </c>
      <c r="J13" s="49">
        <f>[2]IMP11!L13</f>
        <v>0</v>
      </c>
      <c r="K13" s="48">
        <f t="shared" si="2"/>
        <v>0</v>
      </c>
      <c r="L13" s="50">
        <f t="shared" si="1"/>
        <v>0</v>
      </c>
      <c r="M13" s="42"/>
      <c r="N13" s="42"/>
    </row>
    <row r="14" spans="1:14" x14ac:dyDescent="0.2">
      <c r="B14" s="51" t="s">
        <v>19</v>
      </c>
      <c r="C14" s="52"/>
      <c r="D14" s="52"/>
      <c r="E14" s="53">
        <f t="shared" ref="E14:L14" si="3">SUM(E15:E24)</f>
        <v>32885711</v>
      </c>
      <c r="F14" s="54">
        <f t="shared" si="3"/>
        <v>9213008</v>
      </c>
      <c r="G14" s="53">
        <f t="shared" si="3"/>
        <v>33451115</v>
      </c>
      <c r="H14" s="54">
        <f t="shared" si="3"/>
        <v>9267116</v>
      </c>
      <c r="I14" s="53">
        <f t="shared" si="3"/>
        <v>18237494</v>
      </c>
      <c r="J14" s="54">
        <f t="shared" si="3"/>
        <v>5002280</v>
      </c>
      <c r="K14" s="53">
        <f t="shared" si="3"/>
        <v>84574320</v>
      </c>
      <c r="L14" s="55">
        <f t="shared" si="3"/>
        <v>23482404</v>
      </c>
      <c r="M14" s="42"/>
      <c r="N14" s="42"/>
    </row>
    <row r="15" spans="1:14" x14ac:dyDescent="0.2">
      <c r="B15" s="43" t="s">
        <v>20</v>
      </c>
      <c r="C15" s="44"/>
      <c r="D15" s="38"/>
      <c r="E15" s="39">
        <f>[2]IMP11!E15</f>
        <v>4833712</v>
      </c>
      <c r="F15" s="40">
        <f>[2]IMP11!F15</f>
        <v>1407290</v>
      </c>
      <c r="G15" s="39">
        <f>[2]IMP11!H15</f>
        <v>7422143</v>
      </c>
      <c r="H15" s="40">
        <f>[2]IMP11!I15</f>
        <v>2182290</v>
      </c>
      <c r="I15" s="39">
        <f>[2]IMP11!K15</f>
        <v>4283226</v>
      </c>
      <c r="J15" s="40">
        <f>[2]IMP11!L15</f>
        <v>1257290</v>
      </c>
      <c r="K15" s="39">
        <f t="shared" ref="K15:L24" si="4">SUM(E15,G15,I15)</f>
        <v>16539081</v>
      </c>
      <c r="L15" s="41">
        <f t="shared" si="4"/>
        <v>4846870</v>
      </c>
      <c r="M15" s="42"/>
      <c r="N15" s="42"/>
    </row>
    <row r="16" spans="1:14" x14ac:dyDescent="0.2">
      <c r="B16" s="43" t="s">
        <v>21</v>
      </c>
      <c r="C16" s="44"/>
      <c r="D16" s="38"/>
      <c r="E16" s="39">
        <f>[2]IMP11!E16</f>
        <v>1422211</v>
      </c>
      <c r="F16" s="40">
        <f>[2]IMP11!F16</f>
        <v>447600</v>
      </c>
      <c r="G16" s="39">
        <f>[2]IMP11!H16</f>
        <v>4217023</v>
      </c>
      <c r="H16" s="40">
        <f>[2]IMP11!I16</f>
        <v>1185400</v>
      </c>
      <c r="I16" s="39">
        <f>[2]IMP11!K16</f>
        <v>2775808</v>
      </c>
      <c r="J16" s="40">
        <f>[2]IMP11!L16</f>
        <v>727800</v>
      </c>
      <c r="K16" s="39">
        <f t="shared" si="4"/>
        <v>8415042</v>
      </c>
      <c r="L16" s="41">
        <f t="shared" si="4"/>
        <v>2360800</v>
      </c>
      <c r="M16" s="42"/>
      <c r="N16" s="42"/>
    </row>
    <row r="17" spans="1:14" x14ac:dyDescent="0.2">
      <c r="B17" s="43" t="s">
        <v>22</v>
      </c>
      <c r="C17" s="44"/>
      <c r="D17" s="38"/>
      <c r="E17" s="39">
        <f>[2]IMP11!E17</f>
        <v>26629788</v>
      </c>
      <c r="F17" s="40">
        <f>[2]IMP11!F17</f>
        <v>7358118</v>
      </c>
      <c r="G17" s="39">
        <f>[2]IMP11!H17</f>
        <v>21619549</v>
      </c>
      <c r="H17" s="40">
        <f>[2]IMP11!I17</f>
        <v>5847426</v>
      </c>
      <c r="I17" s="39">
        <f>[2]IMP11!K17</f>
        <v>11178460</v>
      </c>
      <c r="J17" s="40">
        <f>[2]IMP11!L17</f>
        <v>3017190</v>
      </c>
      <c r="K17" s="39">
        <f t="shared" si="4"/>
        <v>59427797</v>
      </c>
      <c r="L17" s="41">
        <f t="shared" si="4"/>
        <v>16222734</v>
      </c>
      <c r="M17" s="42"/>
      <c r="N17" s="42"/>
    </row>
    <row r="18" spans="1:14" x14ac:dyDescent="0.2">
      <c r="B18" s="43" t="s">
        <v>23</v>
      </c>
      <c r="C18" s="44"/>
      <c r="D18" s="38"/>
      <c r="E18" s="39">
        <f>[2]IMP11!E18</f>
        <v>0</v>
      </c>
      <c r="F18" s="40">
        <f>[2]IMP11!F18</f>
        <v>0</v>
      </c>
      <c r="G18" s="39">
        <f>[2]IMP11!H18</f>
        <v>0</v>
      </c>
      <c r="H18" s="40">
        <f>[2]IMP11!I18</f>
        <v>0</v>
      </c>
      <c r="I18" s="39">
        <f>[2]IMP11!K18</f>
        <v>0</v>
      </c>
      <c r="J18" s="40">
        <f>[2]IMP11!L18</f>
        <v>0</v>
      </c>
      <c r="K18" s="39">
        <f t="shared" si="4"/>
        <v>0</v>
      </c>
      <c r="L18" s="41">
        <f t="shared" si="4"/>
        <v>0</v>
      </c>
      <c r="M18" s="42"/>
      <c r="N18" s="42"/>
    </row>
    <row r="19" spans="1:14" x14ac:dyDescent="0.2">
      <c r="B19" s="43" t="s">
        <v>24</v>
      </c>
      <c r="C19" s="44"/>
      <c r="D19" s="38"/>
      <c r="E19" s="39">
        <f>[2]IMP11!E19</f>
        <v>0</v>
      </c>
      <c r="F19" s="40">
        <f>[2]IMP11!F19</f>
        <v>0</v>
      </c>
      <c r="G19" s="39">
        <f>[2]IMP11!H19</f>
        <v>0</v>
      </c>
      <c r="H19" s="40">
        <f>[2]IMP11!I19</f>
        <v>0</v>
      </c>
      <c r="I19" s="39">
        <f>[2]IMP11!K19</f>
        <v>0</v>
      </c>
      <c r="J19" s="40">
        <f>[2]IMP11!L19</f>
        <v>0</v>
      </c>
      <c r="K19" s="39">
        <f t="shared" si="4"/>
        <v>0</v>
      </c>
      <c r="L19" s="41">
        <f t="shared" si="4"/>
        <v>0</v>
      </c>
      <c r="M19" s="42"/>
      <c r="N19" s="42"/>
    </row>
    <row r="20" spans="1:14" x14ac:dyDescent="0.2">
      <c r="B20" s="43" t="s">
        <v>25</v>
      </c>
      <c r="C20" s="44"/>
      <c r="D20" s="38"/>
      <c r="E20" s="39">
        <f>[2]IMP11!E20</f>
        <v>0</v>
      </c>
      <c r="F20" s="40">
        <f>[2]IMP11!F20</f>
        <v>0</v>
      </c>
      <c r="G20" s="39">
        <f>[2]IMP11!H20</f>
        <v>0</v>
      </c>
      <c r="H20" s="40">
        <f>[2]IMP11!I20</f>
        <v>0</v>
      </c>
      <c r="I20" s="39">
        <f>[2]IMP11!K20</f>
        <v>0</v>
      </c>
      <c r="J20" s="40">
        <f>[2]IMP11!L20</f>
        <v>0</v>
      </c>
      <c r="K20" s="39">
        <f t="shared" si="4"/>
        <v>0</v>
      </c>
      <c r="L20" s="41">
        <f t="shared" si="4"/>
        <v>0</v>
      </c>
      <c r="M20" s="42"/>
      <c r="N20" s="42"/>
    </row>
    <row r="21" spans="1:14" x14ac:dyDescent="0.2">
      <c r="B21" s="43" t="s">
        <v>26</v>
      </c>
      <c r="C21" s="44"/>
      <c r="D21" s="38"/>
      <c r="E21" s="39">
        <f>[2]IMP11!E21</f>
        <v>0</v>
      </c>
      <c r="F21" s="40">
        <f>[2]IMP11!F21</f>
        <v>0</v>
      </c>
      <c r="G21" s="39">
        <f>[2]IMP11!H21</f>
        <v>192400</v>
      </c>
      <c r="H21" s="40">
        <f>[2]IMP11!I21</f>
        <v>52000</v>
      </c>
      <c r="I21" s="39">
        <f>[2]IMP11!K21</f>
        <v>0</v>
      </c>
      <c r="J21" s="40">
        <f>[2]IMP11!L21</f>
        <v>0</v>
      </c>
      <c r="K21" s="39">
        <f t="shared" si="4"/>
        <v>192400</v>
      </c>
      <c r="L21" s="41">
        <f t="shared" si="4"/>
        <v>52000</v>
      </c>
      <c r="M21" s="42"/>
      <c r="N21" s="42"/>
    </row>
    <row r="22" spans="1:14" x14ac:dyDescent="0.2">
      <c r="B22" s="43" t="s">
        <v>27</v>
      </c>
      <c r="C22" s="44"/>
      <c r="D22" s="38"/>
      <c r="E22" s="39">
        <f>[2]IMP11!E22</f>
        <v>0</v>
      </c>
      <c r="F22" s="40">
        <f>[2]IMP11!F22</f>
        <v>0</v>
      </c>
      <c r="G22" s="39">
        <f>[2]IMP11!H22</f>
        <v>0</v>
      </c>
      <c r="H22" s="40">
        <f>[2]IMP11!I22</f>
        <v>0</v>
      </c>
      <c r="I22" s="39">
        <f>[2]IMP11!K22</f>
        <v>0</v>
      </c>
      <c r="J22" s="40">
        <f>[2]IMP11!L22</f>
        <v>0</v>
      </c>
      <c r="K22" s="39">
        <f t="shared" si="4"/>
        <v>0</v>
      </c>
      <c r="L22" s="41">
        <f t="shared" si="4"/>
        <v>0</v>
      </c>
      <c r="M22" s="42"/>
      <c r="N22" s="42"/>
    </row>
    <row r="23" spans="1:14" x14ac:dyDescent="0.2">
      <c r="B23" s="43" t="s">
        <v>28</v>
      </c>
      <c r="C23" s="44"/>
      <c r="D23" s="38"/>
      <c r="E23" s="39">
        <f>[2]IMP11!E23</f>
        <v>0</v>
      </c>
      <c r="F23" s="40">
        <f>[2]IMP11!F23</f>
        <v>0</v>
      </c>
      <c r="G23" s="39">
        <f>[2]IMP11!H23</f>
        <v>0</v>
      </c>
      <c r="H23" s="40">
        <f>[2]IMP11!I23</f>
        <v>0</v>
      </c>
      <c r="I23" s="39">
        <f>[2]IMP11!K23</f>
        <v>0</v>
      </c>
      <c r="J23" s="40">
        <f>[2]IMP11!L23</f>
        <v>0</v>
      </c>
      <c r="K23" s="39">
        <f t="shared" si="4"/>
        <v>0</v>
      </c>
      <c r="L23" s="41">
        <f t="shared" si="4"/>
        <v>0</v>
      </c>
      <c r="M23" s="42"/>
      <c r="N23" s="42"/>
    </row>
    <row r="24" spans="1:14" x14ac:dyDescent="0.2">
      <c r="B24" s="43" t="s">
        <v>29</v>
      </c>
      <c r="C24" s="44"/>
      <c r="D24" s="47"/>
      <c r="E24" s="48">
        <f>[2]IMP11!E24</f>
        <v>0</v>
      </c>
      <c r="F24" s="49">
        <f>[2]IMP11!F24</f>
        <v>0</v>
      </c>
      <c r="G24" s="48">
        <f>[2]IMP11!H24</f>
        <v>0</v>
      </c>
      <c r="H24" s="49">
        <f>[2]IMP11!I24</f>
        <v>0</v>
      </c>
      <c r="I24" s="48">
        <f>[2]IMP11!K24</f>
        <v>0</v>
      </c>
      <c r="J24" s="49">
        <f>[2]IMP11!L24</f>
        <v>0</v>
      </c>
      <c r="K24" s="48">
        <f t="shared" si="4"/>
        <v>0</v>
      </c>
      <c r="L24" s="50">
        <f t="shared" si="4"/>
        <v>0</v>
      </c>
      <c r="M24" s="42"/>
      <c r="N24" s="42"/>
    </row>
    <row r="25" spans="1:14" s="56" customFormat="1" x14ac:dyDescent="0.2">
      <c r="A25" s="1"/>
      <c r="B25" s="51" t="s">
        <v>30</v>
      </c>
      <c r="C25" s="52"/>
      <c r="D25" s="52"/>
      <c r="E25" s="53">
        <f t="shared" ref="E25:L25" si="5">SUM(E26:E27)</f>
        <v>17143</v>
      </c>
      <c r="F25" s="54">
        <f t="shared" si="5"/>
        <v>3558</v>
      </c>
      <c r="G25" s="53">
        <f t="shared" si="5"/>
        <v>100716</v>
      </c>
      <c r="H25" s="54">
        <f t="shared" si="5"/>
        <v>32000</v>
      </c>
      <c r="I25" s="53">
        <f t="shared" si="5"/>
        <v>1716</v>
      </c>
      <c r="J25" s="54">
        <f t="shared" si="5"/>
        <v>1325</v>
      </c>
      <c r="K25" s="53">
        <f t="shared" si="5"/>
        <v>119575</v>
      </c>
      <c r="L25" s="55">
        <f t="shared" si="5"/>
        <v>36883</v>
      </c>
      <c r="M25" s="42"/>
      <c r="N25" s="42"/>
    </row>
    <row r="26" spans="1:14" x14ac:dyDescent="0.2">
      <c r="B26" s="43" t="s">
        <v>31</v>
      </c>
      <c r="C26" s="44"/>
      <c r="D26" s="38"/>
      <c r="E26" s="39">
        <f>[2]IMP11!E26</f>
        <v>0</v>
      </c>
      <c r="F26" s="40">
        <f>[2]IMP11!F26</f>
        <v>0</v>
      </c>
      <c r="G26" s="39">
        <f>[2]IMP11!H26</f>
        <v>0</v>
      </c>
      <c r="H26" s="40">
        <f>[2]IMP11!I26</f>
        <v>0</v>
      </c>
      <c r="I26" s="39">
        <f>[2]IMP11!K26</f>
        <v>0</v>
      </c>
      <c r="J26" s="40">
        <f>[2]IMP11!L26</f>
        <v>0</v>
      </c>
      <c r="K26" s="39">
        <f>SUM(E26,G26,I26)</f>
        <v>0</v>
      </c>
      <c r="L26" s="41">
        <f>SUM(F26,H26,J26)</f>
        <v>0</v>
      </c>
      <c r="M26" s="42"/>
      <c r="N26" s="42"/>
    </row>
    <row r="27" spans="1:14" x14ac:dyDescent="0.2">
      <c r="B27" s="43" t="s">
        <v>32</v>
      </c>
      <c r="C27" s="44"/>
      <c r="D27" s="47"/>
      <c r="E27" s="48">
        <f>[2]IMP11!E27</f>
        <v>17143</v>
      </c>
      <c r="F27" s="49">
        <f>[2]IMP11!F27</f>
        <v>3558</v>
      </c>
      <c r="G27" s="48">
        <f>[2]IMP11!H27</f>
        <v>100716</v>
      </c>
      <c r="H27" s="49">
        <f>[2]IMP11!I27</f>
        <v>32000</v>
      </c>
      <c r="I27" s="48">
        <f>[2]IMP11!K27</f>
        <v>1716</v>
      </c>
      <c r="J27" s="49">
        <f>[2]IMP11!L27</f>
        <v>1325</v>
      </c>
      <c r="K27" s="48">
        <f>SUM(E27,G27,I27)</f>
        <v>119575</v>
      </c>
      <c r="L27" s="50">
        <f>SUM(F27,H27,J27)</f>
        <v>36883</v>
      </c>
      <c r="M27" s="42"/>
      <c r="N27" s="42"/>
    </row>
    <row r="28" spans="1:14" s="56" customFormat="1" x14ac:dyDescent="0.2">
      <c r="A28" s="1"/>
      <c r="B28" s="51" t="s">
        <v>33</v>
      </c>
      <c r="C28" s="52"/>
      <c r="D28" s="52"/>
      <c r="E28" s="53">
        <f t="shared" ref="E28:L28" si="6">SUM(E29:E30)</f>
        <v>3136430</v>
      </c>
      <c r="F28" s="54">
        <f t="shared" si="6"/>
        <v>1886750</v>
      </c>
      <c r="G28" s="53">
        <f t="shared" si="6"/>
        <v>3163975</v>
      </c>
      <c r="H28" s="54">
        <f t="shared" si="6"/>
        <v>2240425</v>
      </c>
      <c r="I28" s="53">
        <f t="shared" si="6"/>
        <v>4188551</v>
      </c>
      <c r="J28" s="54">
        <f t="shared" si="6"/>
        <v>1946330</v>
      </c>
      <c r="K28" s="53">
        <f t="shared" si="6"/>
        <v>10488956</v>
      </c>
      <c r="L28" s="55">
        <f t="shared" si="6"/>
        <v>6073505</v>
      </c>
      <c r="M28" s="42"/>
      <c r="N28" s="42"/>
    </row>
    <row r="29" spans="1:14" x14ac:dyDescent="0.2">
      <c r="B29" s="43" t="s">
        <v>34</v>
      </c>
      <c r="C29" s="44"/>
      <c r="D29" s="38"/>
      <c r="E29" s="39">
        <f>[2]IMP11!E29</f>
        <v>2629382</v>
      </c>
      <c r="F29" s="40">
        <f>[2]IMP11!F29</f>
        <v>1773000</v>
      </c>
      <c r="G29" s="39">
        <f>[2]IMP11!H29</f>
        <v>2397275</v>
      </c>
      <c r="H29" s="40">
        <f>[2]IMP11!I29</f>
        <v>2073000</v>
      </c>
      <c r="I29" s="39">
        <f>[2]IMP11!K29</f>
        <v>3251724</v>
      </c>
      <c r="J29" s="40">
        <f>[2]IMP11!L29</f>
        <v>1768025</v>
      </c>
      <c r="K29" s="39">
        <f>SUM(E29,G29,I29)</f>
        <v>8278381</v>
      </c>
      <c r="L29" s="41">
        <f>SUM(F29,H29,J29)</f>
        <v>5614025</v>
      </c>
      <c r="M29" s="42"/>
      <c r="N29" s="42"/>
    </row>
    <row r="30" spans="1:14" x14ac:dyDescent="0.2">
      <c r="B30" s="43" t="s">
        <v>35</v>
      </c>
      <c r="C30" s="44"/>
      <c r="D30" s="38"/>
      <c r="E30" s="39">
        <f>[2]IMP11!E30</f>
        <v>507048</v>
      </c>
      <c r="F30" s="40">
        <f>[2]IMP11!F30</f>
        <v>113750</v>
      </c>
      <c r="G30" s="39">
        <f>[2]IMP11!H30</f>
        <v>766700</v>
      </c>
      <c r="H30" s="40">
        <f>[2]IMP11!I30</f>
        <v>167425</v>
      </c>
      <c r="I30" s="39">
        <f>[2]IMP11!K30</f>
        <v>936827</v>
      </c>
      <c r="J30" s="40">
        <f>[2]IMP11!L30</f>
        <v>178305</v>
      </c>
      <c r="K30" s="39">
        <f>SUM(E30,G30,I30)</f>
        <v>2210575</v>
      </c>
      <c r="L30" s="41">
        <f>SUM(F30,H30,J30)</f>
        <v>459480</v>
      </c>
      <c r="M30" s="42"/>
      <c r="N30" s="42"/>
    </row>
    <row r="31" spans="1:14" s="56" customFormat="1" x14ac:dyDescent="0.2">
      <c r="A31" s="1"/>
      <c r="B31" s="51" t="s">
        <v>36</v>
      </c>
      <c r="C31" s="52"/>
      <c r="D31" s="52"/>
      <c r="E31" s="53">
        <f t="shared" ref="E31:L31" si="7">SUM(E32:E35)</f>
        <v>276136</v>
      </c>
      <c r="F31" s="54">
        <f t="shared" si="7"/>
        <v>62976</v>
      </c>
      <c r="G31" s="53">
        <f t="shared" si="7"/>
        <v>234545</v>
      </c>
      <c r="H31" s="54">
        <f t="shared" si="7"/>
        <v>56878</v>
      </c>
      <c r="I31" s="53">
        <f t="shared" si="7"/>
        <v>321229</v>
      </c>
      <c r="J31" s="54">
        <f t="shared" si="7"/>
        <v>61125</v>
      </c>
      <c r="K31" s="53">
        <f t="shared" si="7"/>
        <v>831910</v>
      </c>
      <c r="L31" s="55">
        <f t="shared" si="7"/>
        <v>180979</v>
      </c>
      <c r="M31" s="42"/>
      <c r="N31" s="42"/>
    </row>
    <row r="32" spans="1:14" x14ac:dyDescent="0.2">
      <c r="B32" s="43" t="s">
        <v>36</v>
      </c>
      <c r="C32" s="44"/>
      <c r="D32" s="38"/>
      <c r="E32" s="39">
        <f>[2]IMP11!E32</f>
        <v>209166</v>
      </c>
      <c r="F32" s="40">
        <f>[2]IMP11!F32</f>
        <v>50572</v>
      </c>
      <c r="G32" s="39">
        <f>[2]IMP11!H32</f>
        <v>233520</v>
      </c>
      <c r="H32" s="40">
        <f>[2]IMP11!I32</f>
        <v>56784</v>
      </c>
      <c r="I32" s="39">
        <f>[2]IMP11!K32</f>
        <v>281067</v>
      </c>
      <c r="J32" s="40">
        <f>[2]IMP11!L32</f>
        <v>53711</v>
      </c>
      <c r="K32" s="39">
        <f t="shared" ref="K32:L35" si="8">SUM(E32,G32,I32)</f>
        <v>723753</v>
      </c>
      <c r="L32" s="41">
        <f t="shared" si="8"/>
        <v>161067</v>
      </c>
      <c r="M32" s="42"/>
      <c r="N32" s="42"/>
    </row>
    <row r="33" spans="1:14" x14ac:dyDescent="0.2">
      <c r="B33" s="43" t="s">
        <v>37</v>
      </c>
      <c r="C33" s="44"/>
      <c r="D33" s="38"/>
      <c r="E33" s="39">
        <f>[2]IMP11!E33</f>
        <v>40858</v>
      </c>
      <c r="F33" s="40">
        <f>[2]IMP11!F33</f>
        <v>7284</v>
      </c>
      <c r="G33" s="39">
        <f>[2]IMP11!H33</f>
        <v>1025</v>
      </c>
      <c r="H33" s="40">
        <f>[2]IMP11!I33</f>
        <v>94</v>
      </c>
      <c r="I33" s="39">
        <f>[2]IMP11!K33</f>
        <v>40162</v>
      </c>
      <c r="J33" s="40">
        <f>[2]IMP11!L33</f>
        <v>7414</v>
      </c>
      <c r="K33" s="39">
        <f t="shared" si="8"/>
        <v>82045</v>
      </c>
      <c r="L33" s="41">
        <f t="shared" si="8"/>
        <v>14792</v>
      </c>
      <c r="M33" s="42"/>
      <c r="N33" s="42"/>
    </row>
    <row r="34" spans="1:14" x14ac:dyDescent="0.2">
      <c r="B34" s="43" t="s">
        <v>38</v>
      </c>
      <c r="C34" s="44"/>
      <c r="D34" s="38"/>
      <c r="E34" s="39">
        <f>[2]IMP11!E34</f>
        <v>26112</v>
      </c>
      <c r="F34" s="40">
        <f>[2]IMP11!F34</f>
        <v>5120</v>
      </c>
      <c r="G34" s="39">
        <f>[2]IMP11!H34</f>
        <v>0</v>
      </c>
      <c r="H34" s="40">
        <f>[2]IMP11!I34</f>
        <v>0</v>
      </c>
      <c r="I34" s="39">
        <f>[2]IMP11!K34</f>
        <v>0</v>
      </c>
      <c r="J34" s="40">
        <f>[2]IMP11!L34</f>
        <v>0</v>
      </c>
      <c r="K34" s="39">
        <f t="shared" si="8"/>
        <v>26112</v>
      </c>
      <c r="L34" s="41">
        <f t="shared" si="8"/>
        <v>5120</v>
      </c>
      <c r="M34" s="42"/>
      <c r="N34" s="42"/>
    </row>
    <row r="35" spans="1:14" x14ac:dyDescent="0.2">
      <c r="B35" s="43" t="s">
        <v>39</v>
      </c>
      <c r="C35" s="44"/>
      <c r="D35" s="38"/>
      <c r="E35" s="39">
        <f>[2]IMP11!E35</f>
        <v>0</v>
      </c>
      <c r="F35" s="40">
        <f>[2]IMP11!F35</f>
        <v>0</v>
      </c>
      <c r="G35" s="39">
        <f>[2]IMP11!H35</f>
        <v>0</v>
      </c>
      <c r="H35" s="40">
        <f>[2]IMP11!I35</f>
        <v>0</v>
      </c>
      <c r="I35" s="39">
        <f>[2]IMP11!K35</f>
        <v>0</v>
      </c>
      <c r="J35" s="40">
        <f>[2]IMP11!L35</f>
        <v>0</v>
      </c>
      <c r="K35" s="39">
        <f t="shared" si="8"/>
        <v>0</v>
      </c>
      <c r="L35" s="41">
        <f t="shared" si="8"/>
        <v>0</v>
      </c>
      <c r="M35" s="42"/>
      <c r="N35" s="42"/>
    </row>
    <row r="36" spans="1:14" s="56" customFormat="1" x14ac:dyDescent="0.2">
      <c r="A36" s="1"/>
      <c r="B36" s="51" t="s">
        <v>40</v>
      </c>
      <c r="C36" s="52"/>
      <c r="D36" s="52"/>
      <c r="E36" s="53">
        <f t="shared" ref="E36:L36" si="9">SUM(E37:E45)</f>
        <v>15184807</v>
      </c>
      <c r="F36" s="54">
        <f t="shared" si="9"/>
        <v>3374992</v>
      </c>
      <c r="G36" s="53">
        <f t="shared" si="9"/>
        <v>12011232</v>
      </c>
      <c r="H36" s="54">
        <f t="shared" si="9"/>
        <v>2546843</v>
      </c>
      <c r="I36" s="53">
        <f t="shared" si="9"/>
        <v>9806246</v>
      </c>
      <c r="J36" s="54">
        <f t="shared" si="9"/>
        <v>1799176</v>
      </c>
      <c r="K36" s="53">
        <f t="shared" si="9"/>
        <v>37002285</v>
      </c>
      <c r="L36" s="55">
        <f t="shared" si="9"/>
        <v>7721011</v>
      </c>
      <c r="M36" s="42"/>
      <c r="N36" s="42"/>
    </row>
    <row r="37" spans="1:14" x14ac:dyDescent="0.2">
      <c r="B37" s="43" t="s">
        <v>41</v>
      </c>
      <c r="C37" s="44"/>
      <c r="D37" s="38"/>
      <c r="E37" s="39">
        <f>[2]IMP11!E37</f>
        <v>6040435</v>
      </c>
      <c r="F37" s="40">
        <f>[2]IMP11!F37</f>
        <v>1467378</v>
      </c>
      <c r="G37" s="39">
        <f>[2]IMP11!H37</f>
        <v>4411788</v>
      </c>
      <c r="H37" s="40">
        <f>[2]IMP11!I37</f>
        <v>1041100</v>
      </c>
      <c r="I37" s="39">
        <f>[2]IMP11!K37</f>
        <v>3538824</v>
      </c>
      <c r="J37" s="40">
        <f>[2]IMP11!L37</f>
        <v>812677</v>
      </c>
      <c r="K37" s="39">
        <f t="shared" ref="K37:L45" si="10">SUM(E37,G37,I37)</f>
        <v>13991047</v>
      </c>
      <c r="L37" s="41">
        <f t="shared" si="10"/>
        <v>3321155</v>
      </c>
      <c r="M37" s="42"/>
      <c r="N37" s="42"/>
    </row>
    <row r="38" spans="1:14" x14ac:dyDescent="0.2">
      <c r="B38" s="43" t="s">
        <v>42</v>
      </c>
      <c r="C38" s="44"/>
      <c r="D38" s="38"/>
      <c r="E38" s="39">
        <f>[2]IMP11!E38</f>
        <v>10815</v>
      </c>
      <c r="F38" s="40">
        <f>[2]IMP11!F38</f>
        <v>695</v>
      </c>
      <c r="G38" s="39">
        <f>[2]IMP11!H38</f>
        <v>5467</v>
      </c>
      <c r="H38" s="40">
        <f>[2]IMP11!I38</f>
        <v>455</v>
      </c>
      <c r="I38" s="39">
        <f>[2]IMP11!K38</f>
        <v>5079</v>
      </c>
      <c r="J38" s="40">
        <f>[2]IMP11!L38</f>
        <v>402</v>
      </c>
      <c r="K38" s="39">
        <f t="shared" si="10"/>
        <v>21361</v>
      </c>
      <c r="L38" s="41">
        <f t="shared" si="10"/>
        <v>1552</v>
      </c>
      <c r="M38" s="42"/>
      <c r="N38" s="42"/>
    </row>
    <row r="39" spans="1:14" x14ac:dyDescent="0.2">
      <c r="B39" s="43" t="s">
        <v>43</v>
      </c>
      <c r="C39" s="44"/>
      <c r="D39" s="38"/>
      <c r="E39" s="39">
        <f>[2]IMP11!E39</f>
        <v>402331</v>
      </c>
      <c r="F39" s="40">
        <f>[2]IMP11!F39</f>
        <v>49641</v>
      </c>
      <c r="G39" s="39">
        <f>[2]IMP11!H39</f>
        <v>99113</v>
      </c>
      <c r="H39" s="40">
        <f>[2]IMP11!I39</f>
        <v>11705</v>
      </c>
      <c r="I39" s="39">
        <f>[2]IMP11!K39</f>
        <v>192367</v>
      </c>
      <c r="J39" s="40">
        <f>[2]IMP11!L39</f>
        <v>23646</v>
      </c>
      <c r="K39" s="39">
        <f t="shared" si="10"/>
        <v>693811</v>
      </c>
      <c r="L39" s="41">
        <f t="shared" si="10"/>
        <v>84992</v>
      </c>
      <c r="M39" s="42"/>
      <c r="N39" s="42"/>
    </row>
    <row r="40" spans="1:14" x14ac:dyDescent="0.2">
      <c r="B40" s="43" t="s">
        <v>44</v>
      </c>
      <c r="C40" s="44"/>
      <c r="D40" s="38"/>
      <c r="E40" s="39">
        <f>[2]IMP11!E40</f>
        <v>41494</v>
      </c>
      <c r="F40" s="40">
        <f>[2]IMP11!F40</f>
        <v>13956</v>
      </c>
      <c r="G40" s="39">
        <f>[2]IMP11!H40</f>
        <v>220584</v>
      </c>
      <c r="H40" s="40">
        <f>[2]IMP11!I40</f>
        <v>30080</v>
      </c>
      <c r="I40" s="39">
        <f>[2]IMP11!K40</f>
        <v>372634</v>
      </c>
      <c r="J40" s="40">
        <f>[2]IMP11!L40</f>
        <v>31596</v>
      </c>
      <c r="K40" s="39">
        <f t="shared" si="10"/>
        <v>634712</v>
      </c>
      <c r="L40" s="41">
        <f t="shared" si="10"/>
        <v>75632</v>
      </c>
      <c r="M40" s="42"/>
      <c r="N40" s="42"/>
    </row>
    <row r="41" spans="1:14" x14ac:dyDescent="0.2">
      <c r="B41" s="43" t="s">
        <v>45</v>
      </c>
      <c r="C41" s="44"/>
      <c r="D41" s="38"/>
      <c r="E41" s="39">
        <f>[2]IMP11!E41</f>
        <v>287284</v>
      </c>
      <c r="F41" s="40">
        <f>[2]IMP11!F41</f>
        <v>43513</v>
      </c>
      <c r="G41" s="39">
        <f>[2]IMP11!H41</f>
        <v>382139</v>
      </c>
      <c r="H41" s="40">
        <f>[2]IMP11!I41</f>
        <v>58949</v>
      </c>
      <c r="I41" s="39">
        <f>[2]IMP11!K41</f>
        <v>542082</v>
      </c>
      <c r="J41" s="40">
        <f>[2]IMP11!L41</f>
        <v>82614</v>
      </c>
      <c r="K41" s="39">
        <f t="shared" si="10"/>
        <v>1211505</v>
      </c>
      <c r="L41" s="41">
        <f t="shared" si="10"/>
        <v>185076</v>
      </c>
      <c r="M41" s="42"/>
      <c r="N41" s="42"/>
    </row>
    <row r="42" spans="1:14" x14ac:dyDescent="0.2">
      <c r="B42" s="43" t="s">
        <v>46</v>
      </c>
      <c r="C42" s="44"/>
      <c r="D42" s="38"/>
      <c r="E42" s="39">
        <f>[2]IMP11!E42</f>
        <v>1388472</v>
      </c>
      <c r="F42" s="40">
        <f>[2]IMP11!F42</f>
        <v>191124</v>
      </c>
      <c r="G42" s="39">
        <f>[2]IMP11!H42</f>
        <v>1470018</v>
      </c>
      <c r="H42" s="40">
        <f>[2]IMP11!I42</f>
        <v>205254</v>
      </c>
      <c r="I42" s="39">
        <f>[2]IMP11!K42</f>
        <v>1746653</v>
      </c>
      <c r="J42" s="40">
        <f>[2]IMP11!L42</f>
        <v>222227</v>
      </c>
      <c r="K42" s="39">
        <f t="shared" si="10"/>
        <v>4605143</v>
      </c>
      <c r="L42" s="41">
        <f t="shared" si="10"/>
        <v>618605</v>
      </c>
      <c r="M42" s="42"/>
      <c r="N42" s="42"/>
    </row>
    <row r="43" spans="1:14" x14ac:dyDescent="0.2">
      <c r="B43" s="43" t="s">
        <v>47</v>
      </c>
      <c r="C43" s="44"/>
      <c r="D43" s="38"/>
      <c r="E43" s="39">
        <f>[2]IMP11!E43</f>
        <v>6395577</v>
      </c>
      <c r="F43" s="40">
        <f>[2]IMP11!F43</f>
        <v>1456419</v>
      </c>
      <c r="G43" s="39">
        <f>[2]IMP11!H43</f>
        <v>5070416</v>
      </c>
      <c r="H43" s="40">
        <f>[2]IMP11!I43</f>
        <v>1112751</v>
      </c>
      <c r="I43" s="39">
        <f>[2]IMP11!K43</f>
        <v>2654661</v>
      </c>
      <c r="J43" s="40">
        <f>[2]IMP11!L43</f>
        <v>499773</v>
      </c>
      <c r="K43" s="39">
        <f t="shared" si="10"/>
        <v>14120654</v>
      </c>
      <c r="L43" s="41">
        <f t="shared" si="10"/>
        <v>3068943</v>
      </c>
      <c r="M43" s="42"/>
      <c r="N43" s="42"/>
    </row>
    <row r="44" spans="1:14" x14ac:dyDescent="0.2">
      <c r="B44" s="43" t="s">
        <v>48</v>
      </c>
      <c r="C44" s="44"/>
      <c r="D44" s="38"/>
      <c r="E44" s="39">
        <f>[2]IMP11!E44</f>
        <v>285532</v>
      </c>
      <c r="F44" s="40">
        <f>[2]IMP11!F44</f>
        <v>91480</v>
      </c>
      <c r="G44" s="39">
        <f>[2]IMP11!H44</f>
        <v>236289</v>
      </c>
      <c r="H44" s="40">
        <f>[2]IMP11!I44</f>
        <v>75186</v>
      </c>
      <c r="I44" s="39">
        <f>[2]IMP11!K44</f>
        <v>572620</v>
      </c>
      <c r="J44" s="40">
        <f>[2]IMP11!L44</f>
        <v>106367</v>
      </c>
      <c r="K44" s="39">
        <f t="shared" si="10"/>
        <v>1094441</v>
      </c>
      <c r="L44" s="41">
        <f t="shared" si="10"/>
        <v>273033</v>
      </c>
      <c r="M44" s="42"/>
      <c r="N44" s="42"/>
    </row>
    <row r="45" spans="1:14" x14ac:dyDescent="0.2">
      <c r="B45" s="43" t="s">
        <v>49</v>
      </c>
      <c r="C45" s="44"/>
      <c r="D45" s="38"/>
      <c r="E45" s="39">
        <f>[2]IMP11!E45</f>
        <v>332867</v>
      </c>
      <c r="F45" s="40">
        <f>[2]IMP11!F45</f>
        <v>60786</v>
      </c>
      <c r="G45" s="39">
        <f>[2]IMP11!H45</f>
        <v>115418</v>
      </c>
      <c r="H45" s="40">
        <f>[2]IMP11!I45</f>
        <v>11363</v>
      </c>
      <c r="I45" s="39">
        <f>[2]IMP11!K45</f>
        <v>181326</v>
      </c>
      <c r="J45" s="40">
        <f>[2]IMP11!L45</f>
        <v>19874</v>
      </c>
      <c r="K45" s="39">
        <f t="shared" si="10"/>
        <v>629611</v>
      </c>
      <c r="L45" s="41">
        <f t="shared" si="10"/>
        <v>92023</v>
      </c>
      <c r="M45" s="42"/>
      <c r="N45" s="42"/>
    </row>
    <row r="46" spans="1:14" s="56" customFormat="1" ht="10.8" thickBot="1" x14ac:dyDescent="0.25">
      <c r="A46" s="1"/>
      <c r="B46" s="57" t="s">
        <v>50</v>
      </c>
      <c r="C46" s="58"/>
      <c r="D46" s="58"/>
      <c r="E46" s="59">
        <f t="shared" ref="E46:L46" si="11">E36+E31+E28+E25+E14+E6</f>
        <v>51503720</v>
      </c>
      <c r="F46" s="60">
        <f t="shared" si="11"/>
        <v>14541360</v>
      </c>
      <c r="G46" s="59">
        <f t="shared" si="11"/>
        <v>49018809</v>
      </c>
      <c r="H46" s="60">
        <f t="shared" si="11"/>
        <v>14211532</v>
      </c>
      <c r="I46" s="59">
        <f t="shared" si="11"/>
        <v>32628259</v>
      </c>
      <c r="J46" s="60">
        <f t="shared" si="11"/>
        <v>8912652</v>
      </c>
      <c r="K46" s="59">
        <f t="shared" si="11"/>
        <v>133150788</v>
      </c>
      <c r="L46" s="61">
        <f t="shared" si="11"/>
        <v>37665544</v>
      </c>
      <c r="M46" s="42"/>
      <c r="N46" s="42"/>
    </row>
    <row r="47" spans="1:14" s="56" customFormat="1" x14ac:dyDescent="0.2">
      <c r="A47" s="1"/>
      <c r="B47" s="31" t="s">
        <v>51</v>
      </c>
      <c r="C47" s="32"/>
      <c r="D47" s="32"/>
      <c r="E47" s="33">
        <f t="shared" ref="E47:L47" si="12">SUM(E48:E49)</f>
        <v>2791554</v>
      </c>
      <c r="F47" s="34">
        <f t="shared" si="12"/>
        <v>2379559</v>
      </c>
      <c r="G47" s="33">
        <f t="shared" si="12"/>
        <v>3150988</v>
      </c>
      <c r="H47" s="34">
        <f t="shared" si="12"/>
        <v>2676745</v>
      </c>
      <c r="I47" s="33">
        <f t="shared" si="12"/>
        <v>2101014</v>
      </c>
      <c r="J47" s="34">
        <f t="shared" si="12"/>
        <v>1593542</v>
      </c>
      <c r="K47" s="33">
        <f t="shared" si="12"/>
        <v>8043556</v>
      </c>
      <c r="L47" s="35">
        <f t="shared" si="12"/>
        <v>6649846</v>
      </c>
      <c r="M47" s="42"/>
      <c r="N47" s="42"/>
    </row>
    <row r="48" spans="1:14" s="56" customFormat="1" x14ac:dyDescent="0.2">
      <c r="A48" s="1"/>
      <c r="B48" s="43" t="s">
        <v>52</v>
      </c>
      <c r="C48" s="44"/>
      <c r="D48" s="38"/>
      <c r="E48" s="39">
        <f>[2]IMP11!E48</f>
        <v>1840804</v>
      </c>
      <c r="F48" s="40">
        <f>[2]IMP11!F48</f>
        <v>1295559</v>
      </c>
      <c r="G48" s="39">
        <f>[2]IMP11!H48</f>
        <v>1271275</v>
      </c>
      <c r="H48" s="40">
        <f>[2]IMP11!I48</f>
        <v>965155</v>
      </c>
      <c r="I48" s="39">
        <f>[2]IMP11!K48</f>
        <v>1403086</v>
      </c>
      <c r="J48" s="40">
        <f>[2]IMP11!L48</f>
        <v>790984</v>
      </c>
      <c r="K48" s="39">
        <f>SUM(E48,G48,I48)</f>
        <v>4515165</v>
      </c>
      <c r="L48" s="41">
        <f>SUM(F48,H48,J48)</f>
        <v>3051698</v>
      </c>
      <c r="M48" s="42"/>
      <c r="N48" s="42"/>
    </row>
    <row r="49" spans="1:14" x14ac:dyDescent="0.2">
      <c r="B49" s="43" t="s">
        <v>53</v>
      </c>
      <c r="C49" s="44"/>
      <c r="D49" s="47"/>
      <c r="E49" s="48">
        <f>[2]IMP11!E49</f>
        <v>950750</v>
      </c>
      <c r="F49" s="49">
        <f>[2]IMP11!F49</f>
        <v>1084000</v>
      </c>
      <c r="G49" s="48">
        <f>[2]IMP11!H49</f>
        <v>1879713</v>
      </c>
      <c r="H49" s="49">
        <f>[2]IMP11!I49</f>
        <v>1711590</v>
      </c>
      <c r="I49" s="48">
        <f>[2]IMP11!K49</f>
        <v>697928</v>
      </c>
      <c r="J49" s="49">
        <f>[2]IMP11!L49</f>
        <v>802558</v>
      </c>
      <c r="K49" s="48">
        <f>SUM(E49,G49,I49)</f>
        <v>3528391</v>
      </c>
      <c r="L49" s="50">
        <f>SUM(F49,H49,J49)</f>
        <v>3598148</v>
      </c>
      <c r="M49" s="42"/>
      <c r="N49" s="42"/>
    </row>
    <row r="50" spans="1:14" x14ac:dyDescent="0.2">
      <c r="B50" s="51" t="s">
        <v>54</v>
      </c>
      <c r="C50" s="52"/>
      <c r="D50" s="52"/>
      <c r="E50" s="53">
        <f>SUM(E51:E53)</f>
        <v>790374</v>
      </c>
      <c r="F50" s="54">
        <f t="shared" ref="F50:L50" si="13">SUM(F51:F53)</f>
        <v>172062</v>
      </c>
      <c r="G50" s="53">
        <f t="shared" si="13"/>
        <v>824200</v>
      </c>
      <c r="H50" s="54">
        <f t="shared" si="13"/>
        <v>165855</v>
      </c>
      <c r="I50" s="53">
        <f t="shared" si="13"/>
        <v>1117653</v>
      </c>
      <c r="J50" s="54">
        <f t="shared" si="13"/>
        <v>243500</v>
      </c>
      <c r="K50" s="53">
        <f t="shared" si="13"/>
        <v>2732227</v>
      </c>
      <c r="L50" s="55">
        <f t="shared" si="13"/>
        <v>581417</v>
      </c>
      <c r="M50" s="42"/>
      <c r="N50" s="42"/>
    </row>
    <row r="51" spans="1:14" x14ac:dyDescent="0.2">
      <c r="B51" s="43" t="s">
        <v>55</v>
      </c>
      <c r="C51" s="44"/>
      <c r="D51" s="38"/>
      <c r="E51" s="39">
        <f>[2]IMP11!E51</f>
        <v>0</v>
      </c>
      <c r="F51" s="40">
        <f>[2]IMP11!F51</f>
        <v>0</v>
      </c>
      <c r="G51" s="39">
        <f>[2]IMP11!H51</f>
        <v>337557</v>
      </c>
      <c r="H51" s="40">
        <f>[2]IMP11!I51</f>
        <v>71146</v>
      </c>
      <c r="I51" s="39">
        <f>[2]IMP11!K51</f>
        <v>158891</v>
      </c>
      <c r="J51" s="40">
        <f>[2]IMP11!L51</f>
        <v>37680</v>
      </c>
      <c r="K51" s="39">
        <f t="shared" ref="K51:L53" si="14">SUM(E51,G51,I51)</f>
        <v>496448</v>
      </c>
      <c r="L51" s="41">
        <f t="shared" si="14"/>
        <v>108826</v>
      </c>
      <c r="M51" s="42"/>
      <c r="N51" s="42"/>
    </row>
    <row r="52" spans="1:14" x14ac:dyDescent="0.2">
      <c r="B52" s="43" t="s">
        <v>56</v>
      </c>
      <c r="C52" s="44"/>
      <c r="D52" s="38"/>
      <c r="E52" s="39">
        <f>[2]IMP11!E52</f>
        <v>0</v>
      </c>
      <c r="F52" s="40">
        <f>[2]IMP11!F52</f>
        <v>0</v>
      </c>
      <c r="G52" s="39">
        <f>[2]IMP11!H52</f>
        <v>0</v>
      </c>
      <c r="H52" s="40">
        <f>[2]IMP11!I52</f>
        <v>0</v>
      </c>
      <c r="I52" s="39">
        <f>[2]IMP11!K52</f>
        <v>0</v>
      </c>
      <c r="J52" s="40">
        <f>[2]IMP11!L52</f>
        <v>0</v>
      </c>
      <c r="K52" s="39">
        <f t="shared" si="14"/>
        <v>0</v>
      </c>
      <c r="L52" s="41">
        <f t="shared" si="14"/>
        <v>0</v>
      </c>
      <c r="M52" s="42"/>
      <c r="N52" s="42"/>
    </row>
    <row r="53" spans="1:14" s="56" customFormat="1" x14ac:dyDescent="0.2">
      <c r="A53" s="1"/>
      <c r="B53" s="43" t="s">
        <v>57</v>
      </c>
      <c r="C53" s="44"/>
      <c r="D53" s="38"/>
      <c r="E53" s="39">
        <f>[2]IMP11!E53</f>
        <v>790374</v>
      </c>
      <c r="F53" s="40">
        <f>[2]IMP11!F53</f>
        <v>172062</v>
      </c>
      <c r="G53" s="39">
        <f>[2]IMP11!H53</f>
        <v>486643</v>
      </c>
      <c r="H53" s="40">
        <f>[2]IMP11!I53</f>
        <v>94709</v>
      </c>
      <c r="I53" s="39">
        <f>[2]IMP11!K53</f>
        <v>958762</v>
      </c>
      <c r="J53" s="40">
        <f>[2]IMP11!L53</f>
        <v>205820</v>
      </c>
      <c r="K53" s="39">
        <f t="shared" si="14"/>
        <v>2235779</v>
      </c>
      <c r="L53" s="41">
        <f t="shared" si="14"/>
        <v>472591</v>
      </c>
      <c r="M53" s="42"/>
      <c r="N53" s="42"/>
    </row>
    <row r="54" spans="1:14" x14ac:dyDescent="0.2">
      <c r="B54" s="51" t="s">
        <v>58</v>
      </c>
      <c r="C54" s="52"/>
      <c r="D54" s="52"/>
      <c r="E54" s="53">
        <f t="shared" ref="E54:L54" si="15">SUM(E55:E56)</f>
        <v>10421491</v>
      </c>
      <c r="F54" s="54">
        <f t="shared" si="15"/>
        <v>1435827</v>
      </c>
      <c r="G54" s="53">
        <f t="shared" si="15"/>
        <v>7604099</v>
      </c>
      <c r="H54" s="54">
        <f t="shared" si="15"/>
        <v>1127501</v>
      </c>
      <c r="I54" s="53">
        <f t="shared" si="15"/>
        <v>5241070</v>
      </c>
      <c r="J54" s="54">
        <f t="shared" si="15"/>
        <v>826875</v>
      </c>
      <c r="K54" s="53">
        <f t="shared" si="15"/>
        <v>23266660</v>
      </c>
      <c r="L54" s="55">
        <f t="shared" si="15"/>
        <v>3390203</v>
      </c>
      <c r="M54" s="42"/>
      <c r="N54" s="42"/>
    </row>
    <row r="55" spans="1:14" s="56" customFormat="1" x14ac:dyDescent="0.2">
      <c r="A55" s="1"/>
      <c r="B55" s="43" t="s">
        <v>58</v>
      </c>
      <c r="C55" s="44"/>
      <c r="D55" s="38"/>
      <c r="E55" s="39">
        <f>[2]IMP11!E55</f>
        <v>551971</v>
      </c>
      <c r="F55" s="40">
        <f>[2]IMP11!F55</f>
        <v>151072</v>
      </c>
      <c r="G55" s="39">
        <f>[2]IMP11!H55</f>
        <v>539604</v>
      </c>
      <c r="H55" s="40">
        <f>[2]IMP11!I55</f>
        <v>171990</v>
      </c>
      <c r="I55" s="39">
        <f>[2]IMP11!K55</f>
        <v>425684</v>
      </c>
      <c r="J55" s="40">
        <f>[2]IMP11!L55</f>
        <v>107787</v>
      </c>
      <c r="K55" s="39">
        <f>SUM(E55,G55,I55)</f>
        <v>1517259</v>
      </c>
      <c r="L55" s="41">
        <f>SUM(F55,H55,J55)</f>
        <v>430849</v>
      </c>
      <c r="M55" s="42"/>
      <c r="N55" s="42"/>
    </row>
    <row r="56" spans="1:14" x14ac:dyDescent="0.2">
      <c r="B56" s="43" t="s">
        <v>59</v>
      </c>
      <c r="C56" s="44"/>
      <c r="D56" s="47"/>
      <c r="E56" s="48">
        <f>[2]IMP11!E56</f>
        <v>9869520</v>
      </c>
      <c r="F56" s="49">
        <f>[2]IMP11!F56</f>
        <v>1284755</v>
      </c>
      <c r="G56" s="48">
        <f>[2]IMP11!H56</f>
        <v>7064495</v>
      </c>
      <c r="H56" s="49">
        <f>[2]IMP11!I56</f>
        <v>955511</v>
      </c>
      <c r="I56" s="48">
        <f>[2]IMP11!K56</f>
        <v>4815386</v>
      </c>
      <c r="J56" s="49">
        <f>[2]IMP11!L56</f>
        <v>719088</v>
      </c>
      <c r="K56" s="48">
        <f>SUM(E56,G56,I56)</f>
        <v>21749401</v>
      </c>
      <c r="L56" s="50">
        <f>SUM(F56,H56,J56)</f>
        <v>2959354</v>
      </c>
      <c r="M56" s="42"/>
      <c r="N56" s="42"/>
    </row>
    <row r="57" spans="1:14" x14ac:dyDescent="0.2">
      <c r="B57" s="51" t="s">
        <v>60</v>
      </c>
      <c r="C57" s="52"/>
      <c r="D57" s="52"/>
      <c r="E57" s="53">
        <f t="shared" ref="E57:L57" si="16">SUM(E58:E64)</f>
        <v>3489254</v>
      </c>
      <c r="F57" s="54">
        <f t="shared" si="16"/>
        <v>404511</v>
      </c>
      <c r="G57" s="53">
        <f t="shared" si="16"/>
        <v>4556833</v>
      </c>
      <c r="H57" s="54">
        <f t="shared" si="16"/>
        <v>552573</v>
      </c>
      <c r="I57" s="53">
        <f t="shared" si="16"/>
        <v>4775682</v>
      </c>
      <c r="J57" s="54">
        <f t="shared" si="16"/>
        <v>536212</v>
      </c>
      <c r="K57" s="53">
        <f t="shared" si="16"/>
        <v>12821769</v>
      </c>
      <c r="L57" s="55">
        <f t="shared" si="16"/>
        <v>1493296</v>
      </c>
      <c r="M57" s="42"/>
      <c r="N57" s="42"/>
    </row>
    <row r="58" spans="1:14" x14ac:dyDescent="0.2">
      <c r="B58" s="43" t="s">
        <v>61</v>
      </c>
      <c r="C58" s="44"/>
      <c r="D58" s="38"/>
      <c r="E58" s="39">
        <f>[2]IMP11!E58</f>
        <v>874903</v>
      </c>
      <c r="F58" s="40">
        <f>[2]IMP11!F58</f>
        <v>100459</v>
      </c>
      <c r="G58" s="39">
        <f>[2]IMP11!H58</f>
        <v>622613</v>
      </c>
      <c r="H58" s="40">
        <f>[2]IMP11!I58</f>
        <v>72350</v>
      </c>
      <c r="I58" s="39">
        <f>[2]IMP11!K58</f>
        <v>801718</v>
      </c>
      <c r="J58" s="40">
        <f>[2]IMP11!L58</f>
        <v>95003</v>
      </c>
      <c r="K58" s="39">
        <f t="shared" ref="K58:L64" si="17">SUM(E58,G58,I58)</f>
        <v>2299234</v>
      </c>
      <c r="L58" s="41">
        <f t="shared" si="17"/>
        <v>267812</v>
      </c>
      <c r="M58" s="42"/>
      <c r="N58" s="42"/>
    </row>
    <row r="59" spans="1:14" x14ac:dyDescent="0.2">
      <c r="B59" s="43" t="s">
        <v>62</v>
      </c>
      <c r="C59" s="44"/>
      <c r="D59" s="38"/>
      <c r="E59" s="39">
        <f>[2]IMP11!E59</f>
        <v>418692</v>
      </c>
      <c r="F59" s="40">
        <f>[2]IMP11!F59</f>
        <v>44400</v>
      </c>
      <c r="G59" s="39">
        <f>[2]IMP11!H59</f>
        <v>817798</v>
      </c>
      <c r="H59" s="40">
        <f>[2]IMP11!I59</f>
        <v>89710</v>
      </c>
      <c r="I59" s="39">
        <f>[2]IMP11!K59</f>
        <v>918400</v>
      </c>
      <c r="J59" s="40">
        <f>[2]IMP11!L59</f>
        <v>100300</v>
      </c>
      <c r="K59" s="39">
        <f t="shared" si="17"/>
        <v>2154890</v>
      </c>
      <c r="L59" s="41">
        <f t="shared" si="17"/>
        <v>234410</v>
      </c>
      <c r="M59" s="42"/>
      <c r="N59" s="42"/>
    </row>
    <row r="60" spans="1:14" x14ac:dyDescent="0.2">
      <c r="B60" s="43" t="s">
        <v>63</v>
      </c>
      <c r="C60" s="44"/>
      <c r="D60" s="38"/>
      <c r="E60" s="39">
        <f>[2]IMP11!E60</f>
        <v>242535</v>
      </c>
      <c r="F60" s="40">
        <f>[2]IMP11!F60</f>
        <v>16236</v>
      </c>
      <c r="G60" s="39">
        <f>[2]IMP11!H60</f>
        <v>215937</v>
      </c>
      <c r="H60" s="40">
        <f>[2]IMP11!I60</f>
        <v>16800</v>
      </c>
      <c r="I60" s="39">
        <f>[2]IMP11!K60</f>
        <v>765734</v>
      </c>
      <c r="J60" s="40">
        <f>[2]IMP11!L60</f>
        <v>61897</v>
      </c>
      <c r="K60" s="39">
        <f t="shared" si="17"/>
        <v>1224206</v>
      </c>
      <c r="L60" s="41">
        <f t="shared" si="17"/>
        <v>94933</v>
      </c>
      <c r="M60" s="42"/>
      <c r="N60" s="42"/>
    </row>
    <row r="61" spans="1:14" x14ac:dyDescent="0.2">
      <c r="B61" s="43" t="s">
        <v>64</v>
      </c>
      <c r="C61" s="44"/>
      <c r="D61" s="38"/>
      <c r="E61" s="39">
        <f>[2]IMP11!E61</f>
        <v>195966</v>
      </c>
      <c r="F61" s="40">
        <f>[2]IMP11!F61</f>
        <v>35157</v>
      </c>
      <c r="G61" s="39">
        <f>[2]IMP11!H61</f>
        <v>202409</v>
      </c>
      <c r="H61" s="40">
        <f>[2]IMP11!I61</f>
        <v>51066</v>
      </c>
      <c r="I61" s="39">
        <f>[2]IMP11!K61</f>
        <v>43292</v>
      </c>
      <c r="J61" s="40">
        <f>[2]IMP11!L61</f>
        <v>6960</v>
      </c>
      <c r="K61" s="39">
        <f t="shared" si="17"/>
        <v>441667</v>
      </c>
      <c r="L61" s="41">
        <f t="shared" si="17"/>
        <v>93183</v>
      </c>
      <c r="M61" s="42"/>
      <c r="N61" s="42"/>
    </row>
    <row r="62" spans="1:14" s="56" customFormat="1" x14ac:dyDescent="0.2">
      <c r="A62" s="1"/>
      <c r="B62" s="43" t="s">
        <v>65</v>
      </c>
      <c r="C62" s="44"/>
      <c r="D62" s="38"/>
      <c r="E62" s="39">
        <f>[2]IMP11!E62</f>
        <v>1755292</v>
      </c>
      <c r="F62" s="40">
        <f>[2]IMP11!F62</f>
        <v>208250</v>
      </c>
      <c r="G62" s="39">
        <f>[2]IMP11!H62</f>
        <v>2687921</v>
      </c>
      <c r="H62" s="40">
        <f>[2]IMP11!I62</f>
        <v>322621</v>
      </c>
      <c r="I62" s="39">
        <f>[2]IMP11!K62</f>
        <v>2245727</v>
      </c>
      <c r="J62" s="40">
        <f>[2]IMP11!L62</f>
        <v>272049</v>
      </c>
      <c r="K62" s="39">
        <f t="shared" si="17"/>
        <v>6688940</v>
      </c>
      <c r="L62" s="41">
        <f t="shared" si="17"/>
        <v>802920</v>
      </c>
      <c r="M62" s="42"/>
      <c r="N62" s="42"/>
    </row>
    <row r="63" spans="1:14" s="56" customFormat="1" x14ac:dyDescent="0.2">
      <c r="A63" s="1"/>
      <c r="B63" s="43" t="s">
        <v>66</v>
      </c>
      <c r="C63" s="44"/>
      <c r="D63" s="38"/>
      <c r="E63" s="39">
        <f>[2]IMP11!E63</f>
        <v>443</v>
      </c>
      <c r="F63" s="40">
        <f>[2]IMP11!F63</f>
        <v>7</v>
      </c>
      <c r="G63" s="39">
        <f>[2]IMP11!H63</f>
        <v>4972</v>
      </c>
      <c r="H63" s="40">
        <f>[2]IMP11!I63</f>
        <v>19</v>
      </c>
      <c r="I63" s="39">
        <f>[2]IMP11!K63</f>
        <v>235</v>
      </c>
      <c r="J63" s="40">
        <f>[2]IMP11!L63</f>
        <v>2</v>
      </c>
      <c r="K63" s="39">
        <f t="shared" si="17"/>
        <v>5650</v>
      </c>
      <c r="L63" s="41">
        <f t="shared" si="17"/>
        <v>28</v>
      </c>
      <c r="M63" s="42"/>
      <c r="N63" s="42"/>
    </row>
    <row r="64" spans="1:14" s="56" customFormat="1" x14ac:dyDescent="0.2">
      <c r="A64" s="1"/>
      <c r="B64" s="43" t="s">
        <v>67</v>
      </c>
      <c r="C64" s="44"/>
      <c r="D64" s="38"/>
      <c r="E64" s="39">
        <f>[2]IMP11!E64</f>
        <v>1423</v>
      </c>
      <c r="F64" s="40">
        <f>[2]IMP11!F64</f>
        <v>2</v>
      </c>
      <c r="G64" s="39">
        <f>[2]IMP11!H64</f>
        <v>5183</v>
      </c>
      <c r="H64" s="40">
        <f>[2]IMP11!I64</f>
        <v>7</v>
      </c>
      <c r="I64" s="39">
        <f>[2]IMP11!K64</f>
        <v>576</v>
      </c>
      <c r="J64" s="40">
        <f>[2]IMP11!L64</f>
        <v>1</v>
      </c>
      <c r="K64" s="39">
        <f t="shared" si="17"/>
        <v>7182</v>
      </c>
      <c r="L64" s="41">
        <f t="shared" si="17"/>
        <v>10</v>
      </c>
      <c r="M64" s="42"/>
      <c r="N64" s="42"/>
    </row>
    <row r="65" spans="1:15" x14ac:dyDescent="0.2">
      <c r="B65" s="51" t="s">
        <v>68</v>
      </c>
      <c r="C65" s="52"/>
      <c r="D65" s="52"/>
      <c r="E65" s="53">
        <f t="shared" ref="E65:L65" si="18">SUM(E66:E66)</f>
        <v>328012</v>
      </c>
      <c r="F65" s="54">
        <f t="shared" si="18"/>
        <v>14600</v>
      </c>
      <c r="G65" s="53">
        <f t="shared" si="18"/>
        <v>819539</v>
      </c>
      <c r="H65" s="54">
        <f t="shared" si="18"/>
        <v>36441</v>
      </c>
      <c r="I65" s="53">
        <f t="shared" si="18"/>
        <v>589859</v>
      </c>
      <c r="J65" s="54">
        <f t="shared" si="18"/>
        <v>25564</v>
      </c>
      <c r="K65" s="53">
        <f t="shared" si="18"/>
        <v>1737410</v>
      </c>
      <c r="L65" s="55">
        <f t="shared" si="18"/>
        <v>76605</v>
      </c>
      <c r="M65" s="42"/>
      <c r="N65" s="42"/>
      <c r="O65" s="42"/>
    </row>
    <row r="66" spans="1:15" s="56" customFormat="1" x14ac:dyDescent="0.2">
      <c r="A66" s="1"/>
      <c r="B66" s="43" t="s">
        <v>69</v>
      </c>
      <c r="C66" s="44"/>
      <c r="D66" s="47"/>
      <c r="E66" s="48">
        <f>[2]IMP11!E66</f>
        <v>328012</v>
      </c>
      <c r="F66" s="49">
        <f>[2]IMP11!F66</f>
        <v>14600</v>
      </c>
      <c r="G66" s="48">
        <f>[2]IMP11!H66</f>
        <v>819539</v>
      </c>
      <c r="H66" s="49">
        <f>[2]IMP11!I66</f>
        <v>36441</v>
      </c>
      <c r="I66" s="48">
        <f>[2]IMP11!K66</f>
        <v>589859</v>
      </c>
      <c r="J66" s="49">
        <f>[2]IMP11!L66</f>
        <v>25564</v>
      </c>
      <c r="K66" s="48">
        <f>SUM(E66,G66,I66)</f>
        <v>1737410</v>
      </c>
      <c r="L66" s="50">
        <f>SUM(F66,H66,J66)</f>
        <v>76605</v>
      </c>
      <c r="M66" s="42"/>
      <c r="N66" s="42"/>
      <c r="O66" s="42"/>
    </row>
    <row r="67" spans="1:15" ht="15" customHeight="1" thickBot="1" x14ac:dyDescent="0.25">
      <c r="B67" s="62" t="s">
        <v>50</v>
      </c>
      <c r="C67" s="63"/>
      <c r="D67" s="63"/>
      <c r="E67" s="64">
        <f t="shared" ref="E67:L67" si="19">E57+E54+E50+E47+E65</f>
        <v>17820685</v>
      </c>
      <c r="F67" s="65">
        <f t="shared" si="19"/>
        <v>4406559</v>
      </c>
      <c r="G67" s="64">
        <f t="shared" si="19"/>
        <v>16955659</v>
      </c>
      <c r="H67" s="65">
        <f t="shared" si="19"/>
        <v>4559115</v>
      </c>
      <c r="I67" s="64">
        <f t="shared" si="19"/>
        <v>13825278</v>
      </c>
      <c r="J67" s="65">
        <f t="shared" si="19"/>
        <v>3225693</v>
      </c>
      <c r="K67" s="64">
        <f t="shared" si="19"/>
        <v>48601622</v>
      </c>
      <c r="L67" s="66">
        <f t="shared" si="19"/>
        <v>12191367</v>
      </c>
      <c r="M67" s="42"/>
      <c r="N67" s="42"/>
      <c r="O67" s="42"/>
    </row>
    <row r="68" spans="1:15" ht="10.8" thickBot="1" x14ac:dyDescent="0.25">
      <c r="B68" s="67" t="s">
        <v>70</v>
      </c>
      <c r="C68" s="68"/>
      <c r="D68" s="68"/>
      <c r="E68" s="69">
        <f t="shared" ref="E68:L68" si="20">SUM(E46,E67)</f>
        <v>69324405</v>
      </c>
      <c r="F68" s="70">
        <f t="shared" si="20"/>
        <v>18947919</v>
      </c>
      <c r="G68" s="69">
        <f t="shared" si="20"/>
        <v>65974468</v>
      </c>
      <c r="H68" s="70">
        <f t="shared" si="20"/>
        <v>18770647</v>
      </c>
      <c r="I68" s="69">
        <f t="shared" si="20"/>
        <v>46453537</v>
      </c>
      <c r="J68" s="70">
        <f t="shared" si="20"/>
        <v>12138345</v>
      </c>
      <c r="K68" s="69">
        <f t="shared" si="20"/>
        <v>181752410</v>
      </c>
      <c r="L68" s="71">
        <f t="shared" si="20"/>
        <v>49856911</v>
      </c>
      <c r="M68" s="42"/>
      <c r="N68" s="42"/>
      <c r="O68" s="42"/>
    </row>
    <row r="69" spans="1:15" ht="11.1" customHeight="1" x14ac:dyDescent="0.2">
      <c r="B69" s="72" t="s">
        <v>71</v>
      </c>
      <c r="C69" s="73"/>
      <c r="D69" s="73"/>
      <c r="E69" s="74"/>
      <c r="F69" s="73"/>
      <c r="G69" s="73"/>
      <c r="H69" s="73" t="s">
        <v>72</v>
      </c>
      <c r="I69" s="73"/>
      <c r="J69" s="73"/>
      <c r="K69" s="73"/>
      <c r="L69" s="75"/>
    </row>
    <row r="70" spans="1:15" ht="11.1" customHeight="1" x14ac:dyDescent="0.2">
      <c r="B70" s="76" t="s">
        <v>73</v>
      </c>
      <c r="C70" s="77"/>
      <c r="D70" s="77"/>
      <c r="E70" s="78"/>
      <c r="F70" s="77"/>
      <c r="G70" s="77"/>
      <c r="H70" s="77" t="s">
        <v>74</v>
      </c>
      <c r="I70" s="77"/>
      <c r="J70" s="77"/>
      <c r="K70" s="77"/>
      <c r="L70" s="79"/>
    </row>
  </sheetData>
  <mergeCells count="60">
    <mergeCell ref="B64:C64"/>
    <mergeCell ref="B66:C66"/>
    <mergeCell ref="B58:C58"/>
    <mergeCell ref="B59:C59"/>
    <mergeCell ref="B60:C60"/>
    <mergeCell ref="B61:C61"/>
    <mergeCell ref="B62:C62"/>
    <mergeCell ref="B63:C63"/>
    <mergeCell ref="B49:C49"/>
    <mergeCell ref="B51:C51"/>
    <mergeCell ref="B52:C52"/>
    <mergeCell ref="B53:C53"/>
    <mergeCell ref="B55:C55"/>
    <mergeCell ref="B56:C56"/>
    <mergeCell ref="B41:C41"/>
    <mergeCell ref="B42:C42"/>
    <mergeCell ref="B43:C43"/>
    <mergeCell ref="B44:C44"/>
    <mergeCell ref="B45:C45"/>
    <mergeCell ref="B48:C48"/>
    <mergeCell ref="B34:C34"/>
    <mergeCell ref="B35:C35"/>
    <mergeCell ref="B37:C37"/>
    <mergeCell ref="B38:C38"/>
    <mergeCell ref="B39:C39"/>
    <mergeCell ref="B40:C40"/>
    <mergeCell ref="B26:C26"/>
    <mergeCell ref="B27:C27"/>
    <mergeCell ref="B29:C29"/>
    <mergeCell ref="B30:C30"/>
    <mergeCell ref="B32:C32"/>
    <mergeCell ref="B33:C33"/>
    <mergeCell ref="B19:C19"/>
    <mergeCell ref="B20:C20"/>
    <mergeCell ref="B21:C21"/>
    <mergeCell ref="B22:C22"/>
    <mergeCell ref="B23:C23"/>
    <mergeCell ref="B24:C24"/>
    <mergeCell ref="B12:C12"/>
    <mergeCell ref="B13:C13"/>
    <mergeCell ref="B15:C15"/>
    <mergeCell ref="B16:C16"/>
    <mergeCell ref="B17:C17"/>
    <mergeCell ref="B18:C18"/>
    <mergeCell ref="K4:L4"/>
    <mergeCell ref="B7:C7"/>
    <mergeCell ref="B8:C8"/>
    <mergeCell ref="B9:C9"/>
    <mergeCell ref="B10:C10"/>
    <mergeCell ref="B11:C11"/>
    <mergeCell ref="B2:B4"/>
    <mergeCell ref="C2:D2"/>
    <mergeCell ref="E2:E3"/>
    <mergeCell ref="F2:L2"/>
    <mergeCell ref="C3:D3"/>
    <mergeCell ref="F3:L3"/>
    <mergeCell ref="C4:D4"/>
    <mergeCell ref="E4:F4"/>
    <mergeCell ref="G4:H4"/>
    <mergeCell ref="I4:J4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Guillaume</dc:creator>
  <cp:lastModifiedBy>Guillaume</cp:lastModifiedBy>
  <dcterms:created xsi:type="dcterms:W3CDTF">2016-04-19T17:18:15Z</dcterms:created>
  <dcterms:modified xsi:type="dcterms:W3CDTF">2016-04-19T17:18:37Z</dcterms:modified>
</cp:coreProperties>
</file>